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НСАР\004 РЕГИОНЫ\РЕЕСТР СУДЕЙ\"/>
    </mc:Choice>
  </mc:AlternateContent>
  <xr:revisionPtr revIDLastSave="0" documentId="13_ncr:1_{FFC1BC81-0721-4B4E-B8E7-59AF862739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Реестр судей НСАР" sheetId="118" r:id="rId1"/>
    <sheet name="Шаблон Уч. карты" sheetId="1" r:id="rId2"/>
    <sheet name="Шаблон уч. карты 2017" sheetId="59" r:id="rId3"/>
    <sheet name="Шаблон Представления" sheetId="4" r:id="rId4"/>
    <sheet name="Шаблон Ходатайство" sheetId="82" r:id="rId5"/>
    <sheet name="Представление Гун1" sheetId="105" r:id="rId6"/>
  </sheets>
  <definedNames>
    <definedName name="_xlnm._FilterDatabase" localSheetId="0" hidden="1">'Реестр судей НСАР'!$A$4:$S$439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118" l="1"/>
  <c r="N264" i="118"/>
  <c r="N136" i="118"/>
  <c r="N284" i="118"/>
  <c r="N150" i="118"/>
  <c r="N354" i="118"/>
  <c r="N23" i="118"/>
  <c r="N72" i="118"/>
  <c r="N94" i="118"/>
  <c r="N375" i="118"/>
  <c r="N282" i="118"/>
  <c r="N429" i="118"/>
  <c r="D23" i="118"/>
  <c r="D72" i="118"/>
  <c r="D94" i="118"/>
  <c r="D375" i="118"/>
  <c r="D282" i="118"/>
  <c r="N410" i="118"/>
  <c r="N32" i="118"/>
  <c r="N386" i="118"/>
  <c r="N358" i="118"/>
  <c r="N347" i="118"/>
  <c r="N226" i="118"/>
  <c r="N213" i="118"/>
  <c r="N182" i="118"/>
  <c r="N131" i="118"/>
  <c r="N58" i="118"/>
  <c r="N296" i="118"/>
  <c r="N197" i="118"/>
  <c r="N267" i="118"/>
  <c r="N287" i="118"/>
  <c r="N231" i="118"/>
  <c r="N207" i="118"/>
  <c r="N176" i="118"/>
  <c r="N138" i="118"/>
  <c r="N30" i="118"/>
  <c r="N81" i="118"/>
  <c r="N427" i="118"/>
  <c r="N405" i="118"/>
  <c r="N398" i="118"/>
  <c r="N367" i="118"/>
  <c r="N292" i="118"/>
  <c r="N266" i="118"/>
  <c r="N255" i="118"/>
  <c r="N235" i="118"/>
  <c r="N227" i="118"/>
  <c r="N200" i="118"/>
  <c r="N196" i="118"/>
  <c r="N178" i="118"/>
  <c r="N116" i="118"/>
  <c r="N106" i="118"/>
  <c r="N101" i="118"/>
  <c r="N100" i="118"/>
  <c r="N93" i="118"/>
  <c r="N73" i="118"/>
  <c r="N46" i="118"/>
  <c r="N41" i="118"/>
  <c r="N401" i="118"/>
  <c r="N128" i="118"/>
  <c r="N402" i="118"/>
  <c r="N55" i="118"/>
  <c r="N291" i="118"/>
  <c r="N193" i="118"/>
  <c r="N191" i="118"/>
  <c r="N29" i="118"/>
  <c r="N137" i="118"/>
  <c r="N77" i="118"/>
  <c r="N364" i="118"/>
  <c r="N95" i="118"/>
  <c r="N229" i="118"/>
  <c r="N308" i="118"/>
  <c r="N377" i="118"/>
  <c r="N363" i="118"/>
  <c r="N172" i="118" l="1"/>
  <c r="N37" i="118"/>
  <c r="D438" i="118"/>
  <c r="D264" i="118"/>
  <c r="D136" i="118"/>
  <c r="D284" i="118"/>
  <c r="D150" i="118"/>
  <c r="D354" i="118"/>
  <c r="D429" i="118"/>
  <c r="D386" i="118"/>
  <c r="D358" i="118"/>
  <c r="D347" i="118"/>
  <c r="D226" i="118"/>
  <c r="D213" i="118"/>
  <c r="D182" i="118"/>
  <c r="D131" i="118"/>
  <c r="D58" i="118"/>
  <c r="D55" i="118"/>
  <c r="D291" i="118"/>
  <c r="D193" i="118"/>
  <c r="D191" i="118"/>
  <c r="D29" i="118"/>
  <c r="D137" i="118"/>
  <c r="D77" i="118"/>
  <c r="D364" i="118"/>
  <c r="D405" i="118"/>
  <c r="D398" i="118"/>
  <c r="D367" i="118"/>
  <c r="D292" i="118"/>
  <c r="D266" i="118"/>
  <c r="D255" i="118"/>
  <c r="D235" i="118"/>
  <c r="D227" i="118"/>
  <c r="D200" i="118"/>
  <c r="D196" i="118"/>
  <c r="D178" i="118"/>
  <c r="D172" i="118"/>
  <c r="D116" i="118"/>
  <c r="D106" i="118"/>
  <c r="D101" i="118"/>
  <c r="D100" i="118"/>
  <c r="D93" i="118"/>
  <c r="D73" i="118"/>
  <c r="D56" i="118"/>
  <c r="D46" i="118"/>
  <c r="N47" i="118"/>
  <c r="N236" i="118"/>
  <c r="N280" i="118"/>
  <c r="N324" i="118"/>
  <c r="N337" i="118"/>
  <c r="N232" i="118"/>
  <c r="N21" i="118"/>
  <c r="N115" i="118"/>
  <c r="N195" i="118"/>
  <c r="N352" i="118"/>
  <c r="N262" i="118"/>
  <c r="N361" i="118"/>
  <c r="N49" i="118"/>
  <c r="N50" i="118"/>
  <c r="N127" i="118"/>
  <c r="N399" i="118"/>
  <c r="N234" i="118"/>
  <c r="N288" i="118"/>
  <c r="D236" i="118"/>
  <c r="D280" i="118"/>
  <c r="D324" i="118"/>
  <c r="D337" i="118"/>
  <c r="D232" i="118"/>
  <c r="D21" i="118"/>
  <c r="D115" i="118"/>
  <c r="D195" i="118"/>
  <c r="D352" i="118"/>
  <c r="D262" i="118"/>
  <c r="D361" i="118"/>
  <c r="D49" i="118"/>
  <c r="N228" i="118"/>
  <c r="N223" i="118"/>
  <c r="N148" i="118"/>
  <c r="N151" i="118"/>
  <c r="N146" i="118"/>
  <c r="D41" i="118"/>
  <c r="D37" i="118"/>
  <c r="D47" i="118"/>
  <c r="D50" i="118"/>
  <c r="D127" i="118"/>
  <c r="D399" i="118"/>
  <c r="D234" i="118"/>
  <c r="D288" i="118"/>
  <c r="D228" i="118"/>
  <c r="D223" i="118"/>
  <c r="D148" i="118"/>
  <c r="D151" i="118"/>
  <c r="N309" i="118"/>
  <c r="N394" i="118"/>
  <c r="N80" i="118"/>
  <c r="N273" i="118"/>
  <c r="D146" i="118"/>
  <c r="D309" i="118"/>
  <c r="D394" i="118"/>
  <c r="N222" i="118"/>
  <c r="N89" i="118"/>
  <c r="N33" i="118"/>
  <c r="N420" i="118"/>
  <c r="N263" i="118"/>
  <c r="N181" i="118"/>
  <c r="N143" i="118"/>
  <c r="N86" i="118"/>
  <c r="N20" i="118"/>
  <c r="D80" i="118"/>
  <c r="D222" i="118"/>
  <c r="D89" i="118"/>
  <c r="D33" i="118"/>
  <c r="N325" i="118"/>
  <c r="N476" i="118" l="1"/>
  <c r="N239" i="118"/>
  <c r="N396" i="118"/>
  <c r="N365" i="118"/>
  <c r="N51" i="118"/>
  <c r="N240" i="118"/>
  <c r="N311" i="118"/>
  <c r="N119" i="118"/>
  <c r="N107" i="118"/>
  <c r="N233" i="118"/>
  <c r="N246" i="118"/>
  <c r="N322" i="118"/>
  <c r="N42" i="118"/>
  <c r="N314" i="118"/>
  <c r="N252" i="118" l="1"/>
  <c r="N83" i="118"/>
  <c r="N327" i="118"/>
  <c r="N34" i="118"/>
  <c r="N425" i="118"/>
  <c r="N96" i="118"/>
  <c r="N194" i="118"/>
  <c r="N201" i="118"/>
  <c r="N237" i="118"/>
  <c r="N238" i="118"/>
  <c r="N328" i="118"/>
  <c r="N321" i="118"/>
  <c r="N253" i="118"/>
  <c r="N45" i="118"/>
  <c r="N48" i="118"/>
  <c r="N382" i="118" l="1"/>
  <c r="N298" i="118"/>
  <c r="N99" i="118"/>
  <c r="N70" i="118"/>
  <c r="N140" i="118"/>
  <c r="N318" i="118"/>
  <c r="N159" i="118"/>
  <c r="N142" i="118"/>
  <c r="N26" i="118"/>
  <c r="N250" i="118"/>
  <c r="N225" i="118"/>
  <c r="N333" i="118"/>
  <c r="N356" i="118"/>
  <c r="N353" i="118"/>
  <c r="N31" i="118"/>
  <c r="N368" i="118" l="1"/>
  <c r="N378" i="118" l="1"/>
  <c r="N67" i="118"/>
  <c r="N431" i="118"/>
  <c r="N278" i="118"/>
  <c r="N113" i="118"/>
  <c r="N161" i="118"/>
  <c r="N162" i="118"/>
  <c r="N326" i="118"/>
  <c r="N372" i="118"/>
  <c r="N408" i="118"/>
  <c r="D240" i="118"/>
  <c r="D311" i="118"/>
  <c r="D119" i="118"/>
  <c r="D107" i="118"/>
  <c r="D233" i="118"/>
  <c r="D246" i="118"/>
  <c r="D322" i="118"/>
  <c r="D42" i="118"/>
  <c r="D314" i="118"/>
  <c r="D252" i="118"/>
  <c r="D321" i="118"/>
  <c r="D318" i="118"/>
  <c r="D159" i="118"/>
  <c r="D142" i="118"/>
  <c r="N301" i="118"/>
  <c r="N416" i="118"/>
  <c r="N167" i="118"/>
  <c r="N90" i="118"/>
  <c r="N157" i="118"/>
  <c r="D26" i="118"/>
  <c r="N125" i="118"/>
  <c r="N97" i="118"/>
  <c r="N186" i="118"/>
  <c r="N76" i="118"/>
  <c r="N28" i="118"/>
  <c r="N415" i="118"/>
  <c r="N343" i="118"/>
  <c r="N404" i="118"/>
  <c r="N170" i="118"/>
  <c r="N169" i="118"/>
  <c r="N432" i="118" l="1"/>
  <c r="N380" i="118"/>
  <c r="N286" i="118"/>
  <c r="N175" i="118"/>
  <c r="N65" i="118"/>
  <c r="N173" i="118"/>
  <c r="D435" i="118"/>
  <c r="D434" i="118"/>
  <c r="D400" i="118"/>
  <c r="D393" i="118"/>
  <c r="D392" i="118"/>
  <c r="D381" i="118"/>
  <c r="D350" i="118"/>
  <c r="D345" i="118"/>
  <c r="D310" i="118"/>
  <c r="D279" i="118"/>
  <c r="D270" i="118"/>
  <c r="D258" i="118"/>
  <c r="D203" i="118"/>
  <c r="D184" i="118"/>
  <c r="D164" i="118"/>
  <c r="D141" i="118"/>
  <c r="D22" i="118"/>
  <c r="D433" i="118"/>
  <c r="D339" i="118"/>
  <c r="D335" i="118"/>
  <c r="D332" i="118"/>
  <c r="D316" i="118"/>
  <c r="D296" i="118"/>
  <c r="D277" i="118"/>
  <c r="D251" i="118"/>
  <c r="D243" i="118"/>
  <c r="D241" i="118"/>
  <c r="D217" i="118"/>
  <c r="D168" i="118"/>
  <c r="D158" i="118"/>
  <c r="D140" i="118"/>
  <c r="D134" i="118"/>
  <c r="D123" i="118"/>
  <c r="D120" i="118"/>
  <c r="D117" i="118"/>
  <c r="D109" i="118"/>
  <c r="D84" i="118"/>
  <c r="D25" i="118"/>
  <c r="D14" i="118"/>
  <c r="N435" i="118"/>
  <c r="N434" i="118"/>
  <c r="N400" i="118"/>
  <c r="N393" i="118"/>
  <c r="N392" i="118"/>
  <c r="N381" i="118"/>
  <c r="N350" i="118"/>
  <c r="N345" i="118"/>
  <c r="N310" i="118"/>
  <c r="N279" i="118"/>
  <c r="N270" i="118"/>
  <c r="N258" i="118"/>
  <c r="N203" i="118"/>
  <c r="N184" i="118"/>
  <c r="N164" i="118"/>
  <c r="N141" i="118"/>
  <c r="N22" i="118"/>
  <c r="N433" i="118"/>
  <c r="N339" i="118"/>
  <c r="N335" i="118"/>
  <c r="N332" i="118"/>
  <c r="N316" i="118"/>
  <c r="N277" i="118"/>
  <c r="N251" i="118"/>
  <c r="N243" i="118"/>
  <c r="N241" i="118"/>
  <c r="N217" i="118"/>
  <c r="N168" i="118"/>
  <c r="N158" i="118"/>
  <c r="N134" i="118"/>
  <c r="N123" i="118"/>
  <c r="N120" i="118"/>
  <c r="N117" i="118"/>
  <c r="N109" i="118"/>
  <c r="N84" i="118"/>
  <c r="N25" i="118"/>
  <c r="N14" i="118"/>
  <c r="D325" i="118"/>
  <c r="D239" i="118"/>
  <c r="D396" i="118"/>
  <c r="D365" i="118"/>
  <c r="D51" i="118"/>
  <c r="D378" i="118"/>
  <c r="D125" i="118"/>
  <c r="D97" i="118"/>
  <c r="D76" i="118"/>
  <c r="D28" i="118"/>
  <c r="D415" i="118"/>
  <c r="D343" i="118"/>
  <c r="N59" i="118"/>
  <c r="N43" i="118"/>
  <c r="N285" i="118"/>
  <c r="D420" i="118"/>
  <c r="D263" i="118"/>
  <c r="D181" i="118"/>
  <c r="D143" i="118"/>
  <c r="D86" i="118"/>
  <c r="D20" i="118"/>
  <c r="N61" i="118" l="1"/>
  <c r="N391" i="118"/>
  <c r="N121" i="118"/>
  <c r="N320" i="118"/>
  <c r="N130" i="118"/>
  <c r="N412" i="118"/>
  <c r="N156" i="118"/>
  <c r="N216" i="118"/>
  <c r="D391" i="118"/>
  <c r="D121" i="118"/>
  <c r="D156" i="118"/>
  <c r="D368" i="118"/>
  <c r="D412" i="118"/>
  <c r="N384" i="118"/>
  <c r="N417" i="118"/>
  <c r="D216" i="118"/>
  <c r="D384" i="118"/>
  <c r="N390" i="118"/>
  <c r="N261" i="118"/>
  <c r="D417" i="118"/>
  <c r="D390" i="118"/>
  <c r="N199" i="118"/>
  <c r="N374" i="118"/>
  <c r="N383" i="118"/>
  <c r="N35" i="118"/>
  <c r="N18" i="118"/>
  <c r="N152" i="118"/>
  <c r="N395" i="118"/>
  <c r="D152" i="118"/>
  <c r="D395" i="118"/>
  <c r="D199" i="118"/>
  <c r="D374" i="118"/>
  <c r="D35" i="118"/>
  <c r="D383" i="118"/>
  <c r="N177" i="118"/>
  <c r="N7" i="118"/>
  <c r="D261" i="118"/>
  <c r="D18" i="118"/>
  <c r="N373" i="118"/>
  <c r="N341" i="118"/>
  <c r="N135" i="118"/>
  <c r="N139" i="118"/>
  <c r="N57" i="118"/>
  <c r="N244" i="118"/>
  <c r="N397" i="118"/>
  <c r="D186" i="118"/>
  <c r="D57" i="118"/>
  <c r="D139" i="118"/>
  <c r="D135" i="118"/>
  <c r="D341" i="118"/>
  <c r="D373" i="118"/>
  <c r="D397" i="118"/>
  <c r="D7" i="118"/>
  <c r="D177" i="118"/>
  <c r="D439" i="118"/>
  <c r="N44" i="118"/>
  <c r="N334" i="118"/>
  <c r="N344" i="118"/>
  <c r="D408" i="118"/>
  <c r="D372" i="118"/>
  <c r="D326" i="118"/>
  <c r="D162" i="118"/>
  <c r="D161" i="118"/>
  <c r="D113" i="118"/>
  <c r="D244" i="118"/>
  <c r="A5" i="118"/>
  <c r="N313" i="118"/>
  <c r="N293" i="118"/>
  <c r="N281" i="118"/>
  <c r="N187" i="118"/>
  <c r="N129" i="118"/>
  <c r="N10" i="118"/>
  <c r="N362" i="118"/>
  <c r="N242" i="118"/>
  <c r="N118" i="118"/>
  <c r="N312" i="118"/>
  <c r="N272" i="118"/>
  <c r="D363" i="118"/>
  <c r="D312" i="118"/>
  <c r="D272" i="118"/>
  <c r="D313" i="118"/>
  <c r="D293" i="118"/>
  <c r="D281" i="118"/>
  <c r="D118" i="118"/>
  <c r="D10" i="118"/>
  <c r="D273" i="118"/>
  <c r="D410" i="118"/>
  <c r="D171" i="118"/>
  <c r="D307" i="118"/>
  <c r="N171" i="118"/>
  <c r="N307" i="118"/>
  <c r="N63" i="118"/>
  <c r="N62" i="118"/>
  <c r="N60" i="118"/>
  <c r="D144" i="118"/>
  <c r="N144" i="118"/>
  <c r="N185" i="118"/>
  <c r="D185" i="118"/>
  <c r="D229" i="118"/>
  <c r="D308" i="118"/>
  <c r="D95" i="118"/>
  <c r="D377" i="118"/>
  <c r="N340" i="118"/>
  <c r="N249" i="118"/>
  <c r="N421" i="118"/>
  <c r="N355" i="118"/>
  <c r="N360" i="118"/>
  <c r="N215" i="118"/>
  <c r="N403" i="118"/>
  <c r="N297" i="118"/>
  <c r="N205" i="118"/>
  <c r="N24" i="118"/>
  <c r="N409" i="118"/>
  <c r="N133" i="118"/>
  <c r="N79" i="118"/>
  <c r="D297" i="118"/>
  <c r="D205" i="118"/>
  <c r="D340" i="118"/>
  <c r="D24" i="118"/>
  <c r="D249" i="118"/>
  <c r="D421" i="118"/>
  <c r="D355" i="118"/>
  <c r="D409" i="118"/>
  <c r="D59" i="118"/>
  <c r="D360" i="118"/>
  <c r="D197" i="118"/>
  <c r="D43" i="118"/>
  <c r="D215" i="118"/>
  <c r="D133" i="118"/>
  <c r="D79" i="118"/>
  <c r="D403" i="118"/>
  <c r="D81" i="118"/>
  <c r="D267" i="118"/>
  <c r="D32" i="118"/>
  <c r="D353" i="118"/>
  <c r="N406" i="118"/>
  <c r="N385" i="118"/>
  <c r="N331" i="118"/>
  <c r="N329" i="118"/>
  <c r="N254" i="118"/>
  <c r="N209" i="118"/>
  <c r="N204" i="118"/>
  <c r="N163" i="118"/>
  <c r="N145" i="118"/>
  <c r="N75" i="118"/>
  <c r="N40" i="118"/>
  <c r="N13" i="118"/>
  <c r="N305" i="118"/>
  <c r="N11" i="118"/>
  <c r="N166" i="118"/>
  <c r="N105" i="118"/>
  <c r="N315" i="118"/>
  <c r="N210" i="118"/>
  <c r="N68" i="118"/>
  <c r="D305" i="118"/>
  <c r="D11" i="118"/>
  <c r="D166" i="118"/>
  <c r="D105" i="118"/>
  <c r="D315" i="118"/>
  <c r="D210" i="118"/>
  <c r="D68" i="118"/>
  <c r="H450" i="118"/>
  <c r="D450" i="118"/>
  <c r="N91" i="118"/>
  <c r="N299" i="118"/>
  <c r="N219" i="118"/>
  <c r="N111" i="118"/>
  <c r="N78" i="118"/>
  <c r="D298" i="118"/>
  <c r="D70" i="118"/>
  <c r="D99" i="118"/>
  <c r="D382" i="118"/>
  <c r="N338" i="118"/>
  <c r="N342" i="118"/>
  <c r="N224" i="118"/>
  <c r="N122" i="118"/>
  <c r="N206" i="118"/>
  <c r="N27" i="118"/>
  <c r="N283" i="118"/>
  <c r="N98" i="118"/>
  <c r="N110" i="118"/>
  <c r="D122" i="118"/>
  <c r="D206" i="118"/>
  <c r="D334" i="118"/>
  <c r="D224" i="118"/>
  <c r="D342" i="118"/>
  <c r="D27" i="118"/>
  <c r="D338" i="118"/>
  <c r="D283" i="118"/>
  <c r="D344" i="118"/>
  <c r="D98" i="118"/>
  <c r="D110" i="118"/>
  <c r="D44" i="118"/>
  <c r="D333" i="118"/>
  <c r="D112" i="118"/>
  <c r="D6" i="118"/>
  <c r="D78" i="118"/>
  <c r="N6" i="118"/>
  <c r="N112" i="118"/>
  <c r="N481" i="118"/>
  <c r="N482" i="118"/>
  <c r="N477" i="118"/>
  <c r="N149" i="118"/>
  <c r="N189" i="118"/>
  <c r="N295" i="118"/>
  <c r="N165" i="118"/>
  <c r="N211" i="118"/>
  <c r="N304" i="118"/>
  <c r="N349" i="118"/>
  <c r="N5" i="118"/>
  <c r="N190" i="118"/>
  <c r="N104" i="118"/>
  <c r="N53" i="118"/>
  <c r="D295" i="118"/>
  <c r="D189" i="118"/>
  <c r="D149" i="118"/>
  <c r="D53" i="118"/>
  <c r="D104" i="118"/>
  <c r="D190" i="118"/>
  <c r="D250" i="118"/>
  <c r="D5" i="118"/>
  <c r="D225" i="118"/>
  <c r="D349" i="118"/>
  <c r="D304" i="118"/>
  <c r="D211" i="118"/>
  <c r="D165" i="118"/>
  <c r="D129" i="118"/>
  <c r="C448" i="118"/>
  <c r="H448" i="118" s="1"/>
  <c r="C447" i="118"/>
  <c r="H447" i="118" s="1"/>
  <c r="C446" i="118"/>
  <c r="H446" i="118" s="1"/>
  <c r="C445" i="118"/>
  <c r="H445" i="118" s="1"/>
  <c r="C444" i="118"/>
  <c r="H444" i="118" s="1"/>
  <c r="D187" i="118"/>
  <c r="D320" i="118"/>
  <c r="D130" i="118"/>
  <c r="D253" i="118"/>
  <c r="D45" i="118"/>
  <c r="N74" i="118"/>
  <c r="D74" i="118"/>
  <c r="D13" i="118"/>
  <c r="D40" i="118"/>
  <c r="D406" i="118"/>
  <c r="D331" i="118"/>
  <c r="D329" i="118"/>
  <c r="D254" i="118"/>
  <c r="D209" i="118"/>
  <c r="D204" i="118"/>
  <c r="D145" i="118"/>
  <c r="D385" i="118"/>
  <c r="D163" i="118"/>
  <c r="D75" i="118"/>
  <c r="D431" i="118"/>
  <c r="D278" i="118"/>
  <c r="D401" i="118"/>
  <c r="D128" i="118"/>
  <c r="D67" i="118"/>
  <c r="D402" i="118"/>
  <c r="N480" i="118"/>
  <c r="N102" i="118"/>
  <c r="N212" i="118"/>
  <c r="N71" i="118"/>
  <c r="D102" i="118"/>
  <c r="D212" i="118"/>
  <c r="D170" i="118"/>
  <c r="D71" i="118"/>
  <c r="D404" i="118"/>
  <c r="D169" i="118"/>
  <c r="N85" i="118"/>
  <c r="N357" i="118"/>
  <c r="N269" i="118"/>
  <c r="N419" i="118"/>
  <c r="N411" i="118"/>
  <c r="N366" i="118"/>
  <c r="N319" i="118"/>
  <c r="N290" i="118"/>
  <c r="N274" i="118"/>
  <c r="N259" i="118"/>
  <c r="N248" i="118"/>
  <c r="N247" i="118"/>
  <c r="N183" i="118"/>
  <c r="N180" i="118"/>
  <c r="N108" i="118"/>
  <c r="N103" i="118"/>
  <c r="N82" i="118"/>
  <c r="N38" i="118"/>
  <c r="D85" i="118"/>
  <c r="D357" i="118"/>
  <c r="D269" i="118"/>
  <c r="D419" i="118"/>
  <c r="D411" i="118"/>
  <c r="D366" i="118"/>
  <c r="D319" i="118"/>
  <c r="D290" i="118"/>
  <c r="D274" i="118"/>
  <c r="D259" i="118"/>
  <c r="D248" i="118"/>
  <c r="D247" i="118"/>
  <c r="D183" i="118"/>
  <c r="D180" i="118"/>
  <c r="D108" i="118"/>
  <c r="D103" i="118"/>
  <c r="D82" i="118"/>
  <c r="D38" i="118"/>
  <c r="N17" i="118"/>
  <c r="N15" i="118"/>
  <c r="N69" i="118"/>
  <c r="N66" i="118"/>
  <c r="N52" i="118"/>
  <c r="N36" i="118"/>
  <c r="N160" i="118"/>
  <c r="N155" i="118"/>
  <c r="N153" i="118"/>
  <c r="N87" i="118"/>
  <c r="N428" i="118"/>
  <c r="N388" i="118"/>
  <c r="N387" i="118"/>
  <c r="N376" i="118"/>
  <c r="N369" i="118"/>
  <c r="N351" i="118"/>
  <c r="N348" i="118"/>
  <c r="N336" i="118"/>
  <c r="N317" i="118"/>
  <c r="N302" i="118"/>
  <c r="N294" i="118"/>
  <c r="N271" i="118"/>
  <c r="N245" i="118"/>
  <c r="N230" i="118"/>
  <c r="N214" i="118"/>
  <c r="N208" i="118"/>
  <c r="N192" i="118"/>
  <c r="N188" i="118"/>
  <c r="N436" i="118"/>
  <c r="N437" i="118"/>
  <c r="N430" i="118"/>
  <c r="N424" i="118"/>
  <c r="N423" i="118"/>
  <c r="N418" i="118"/>
  <c r="N414" i="118"/>
  <c r="N413" i="118"/>
  <c r="N407" i="118"/>
  <c r="N389" i="118"/>
  <c r="N371" i="118"/>
  <c r="N370" i="118"/>
  <c r="N359" i="118"/>
  <c r="N323" i="118"/>
  <c r="N306" i="118"/>
  <c r="N303" i="118"/>
  <c r="N268" i="118"/>
  <c r="N260" i="118"/>
  <c r="N257" i="118"/>
  <c r="N256" i="118"/>
  <c r="N220" i="118"/>
  <c r="N218" i="118"/>
  <c r="N202" i="118"/>
  <c r="N179" i="118"/>
  <c r="N174" i="118"/>
  <c r="N147" i="118"/>
  <c r="N126" i="118"/>
  <c r="N124" i="118"/>
  <c r="N114" i="118"/>
  <c r="N92" i="118"/>
  <c r="N39" i="118"/>
  <c r="N19" i="118"/>
  <c r="N12" i="118"/>
  <c r="N9" i="118"/>
  <c r="N221" i="118"/>
  <c r="N275" i="118"/>
  <c r="N8" i="118"/>
  <c r="N426" i="118"/>
  <c r="N379" i="118"/>
  <c r="N346" i="118"/>
  <c r="N330" i="118"/>
  <c r="N300" i="118"/>
  <c r="N289" i="118"/>
  <c r="N276" i="118"/>
  <c r="N265" i="118"/>
  <c r="N198" i="118"/>
  <c r="N132" i="118"/>
  <c r="N88" i="118"/>
  <c r="N64" i="118"/>
  <c r="N54" i="118"/>
  <c r="N16" i="118"/>
  <c r="N422" i="118"/>
  <c r="N154" i="118"/>
  <c r="D214" i="118"/>
  <c r="D230" i="118"/>
  <c r="D437" i="118"/>
  <c r="D147" i="118"/>
  <c r="D389" i="118"/>
  <c r="D64" i="118"/>
  <c r="D301" i="118"/>
  <c r="D173" i="118"/>
  <c r="D426" i="118"/>
  <c r="D61" i="118"/>
  <c r="D15" i="118"/>
  <c r="D436" i="118"/>
  <c r="D306" i="118"/>
  <c r="D268" i="118"/>
  <c r="D260" i="118"/>
  <c r="D218" i="118"/>
  <c r="D179" i="118"/>
  <c r="D174" i="118"/>
  <c r="D126" i="118"/>
  <c r="D9" i="118"/>
  <c r="D265" i="118"/>
  <c r="D289" i="118"/>
  <c r="D346" i="118"/>
  <c r="D359" i="118"/>
  <c r="D407" i="118"/>
  <c r="D114" i="118"/>
  <c r="D124" i="118"/>
  <c r="D380" i="118"/>
  <c r="D362" i="118"/>
  <c r="D330" i="118"/>
  <c r="D286" i="118"/>
  <c r="D287" i="118"/>
  <c r="D242" i="118"/>
  <c r="D175" i="118"/>
  <c r="D65" i="118"/>
  <c r="D16" i="118"/>
  <c r="D285" i="118"/>
  <c r="N478" i="118"/>
  <c r="N479" i="118"/>
  <c r="D62" i="118"/>
  <c r="D63" i="118"/>
  <c r="D60" i="118"/>
  <c r="D96" i="118"/>
  <c r="D348" i="118"/>
  <c r="D83" i="118"/>
  <c r="D17" i="118"/>
  <c r="D237" i="118"/>
  <c r="D201" i="118"/>
  <c r="D327" i="118"/>
  <c r="D194" i="118"/>
  <c r="D317" i="118"/>
  <c r="D328" i="118"/>
  <c r="D34" i="118"/>
  <c r="D425" i="118"/>
  <c r="D238" i="118"/>
  <c r="D427" i="118"/>
  <c r="D30" i="118"/>
  <c r="D430" i="118"/>
  <c r="D176" i="118"/>
  <c r="D413" i="118"/>
  <c r="D138" i="118"/>
  <c r="D207" i="118"/>
  <c r="D36" i="118"/>
  <c r="D371" i="118"/>
  <c r="D302" i="118"/>
  <c r="D153" i="118"/>
  <c r="D370" i="118"/>
  <c r="D414" i="118"/>
  <c r="D19" i="118"/>
  <c r="D303" i="118"/>
  <c r="D132" i="118"/>
  <c r="D198" i="118"/>
  <c r="D379" i="118"/>
  <c r="D256" i="118"/>
  <c r="D257" i="118"/>
  <c r="D300" i="118"/>
  <c r="D276" i="118"/>
  <c r="D88" i="118"/>
  <c r="D54" i="118"/>
  <c r="D219" i="118"/>
  <c r="D111" i="118"/>
  <c r="D422" i="118"/>
  <c r="D432" i="118"/>
  <c r="D154" i="118"/>
  <c r="D428" i="118"/>
  <c r="D424" i="118"/>
  <c r="D423" i="118"/>
  <c r="D418" i="118"/>
  <c r="D416" i="118"/>
  <c r="D388" i="118"/>
  <c r="D387" i="118"/>
  <c r="D376" i="118"/>
  <c r="D369" i="118"/>
  <c r="D351" i="118"/>
  <c r="D336" i="118"/>
  <c r="D323" i="118"/>
  <c r="D299" i="118"/>
  <c r="D294" i="118"/>
  <c r="D275" i="118"/>
  <c r="D271" i="118"/>
  <c r="D245" i="118"/>
  <c r="D221" i="118"/>
  <c r="D220" i="118"/>
  <c r="D208" i="118"/>
  <c r="D202" i="118"/>
  <c r="D192" i="118"/>
  <c r="D188" i="118"/>
  <c r="D167" i="118"/>
  <c r="D160" i="118"/>
  <c r="D157" i="118"/>
  <c r="D155" i="118"/>
  <c r="D92" i="118"/>
  <c r="D91" i="118"/>
  <c r="D90" i="118"/>
  <c r="D87" i="118"/>
  <c r="D69" i="118"/>
  <c r="D66" i="118"/>
  <c r="D52" i="118"/>
  <c r="D39" i="118"/>
  <c r="D12" i="118"/>
  <c r="D8" i="118"/>
  <c r="D356" i="118"/>
  <c r="A6" i="118" l="1"/>
  <c r="C442" i="118"/>
  <c r="H442" i="118"/>
  <c r="A7" i="118" l="1"/>
  <c r="A8" i="118" l="1"/>
  <c r="A9" i="118" s="1"/>
  <c r="A10" i="118" s="1"/>
  <c r="A11" i="118" s="1"/>
  <c r="A12" i="118" l="1"/>
  <c r="A13" i="118" l="1"/>
  <c r="A14" i="118" l="1"/>
  <c r="A15" i="118" l="1"/>
  <c r="A16" i="118" s="1"/>
  <c r="A17" i="118" l="1"/>
  <c r="A18" i="118" l="1"/>
  <c r="A19" i="118" s="1"/>
  <c r="A20" i="118" s="1"/>
  <c r="A21" i="118" l="1"/>
  <c r="A22" i="118" s="1"/>
  <c r="A23" i="118" s="1"/>
  <c r="A24" i="118" s="1"/>
  <c r="A25" i="118" l="1"/>
  <c r="A26" i="118" s="1"/>
  <c r="A27" i="118" l="1"/>
  <c r="A28" i="118" l="1"/>
  <c r="A29" i="118" s="1"/>
  <c r="A30" i="118" l="1"/>
  <c r="A31" i="118" l="1"/>
  <c r="A32" i="118" l="1"/>
  <c r="A33" i="118" l="1"/>
  <c r="A34" i="118" l="1"/>
  <c r="A47" i="118" l="1"/>
  <c r="A35" i="118"/>
  <c r="A36" i="118" l="1"/>
  <c r="A37" i="118" s="1"/>
  <c r="A38" i="118" s="1"/>
  <c r="A39" i="118" s="1"/>
  <c r="A40" i="118" s="1"/>
  <c r="A41" i="118" s="1"/>
  <c r="A42" i="118" s="1"/>
  <c r="A43" i="118" s="1"/>
  <c r="A44" i="118" s="1"/>
  <c r="A45" i="118" s="1"/>
  <c r="A46" i="118" s="1"/>
  <c r="A48" i="118" l="1"/>
  <c r="A49" i="118" s="1"/>
  <c r="A50" i="118" s="1"/>
  <c r="A51" i="118" s="1"/>
  <c r="A52" i="118" s="1"/>
  <c r="A53" i="118" s="1"/>
  <c r="A54" i="118" s="1"/>
  <c r="A55" i="118" s="1"/>
  <c r="A56" i="118" s="1"/>
  <c r="A57" i="118" s="1"/>
  <c r="A58" i="118" s="1"/>
  <c r="A59" i="118" s="1"/>
  <c r="A60" i="118" s="1"/>
  <c r="A61" i="118" s="1"/>
  <c r="A62" i="118" s="1"/>
  <c r="A63" i="118" s="1"/>
  <c r="A64" i="118" s="1"/>
  <c r="A65" i="118" s="1"/>
  <c r="A66" i="118" s="1"/>
  <c r="A67" i="118" s="1"/>
  <c r="A68" i="118" s="1"/>
  <c r="A69" i="118" s="1"/>
  <c r="A70" i="118" s="1"/>
  <c r="A71" i="118" s="1"/>
  <c r="A72" i="118" s="1"/>
  <c r="A73" i="118" s="1"/>
  <c r="A74" i="118" s="1"/>
  <c r="A75" i="118" s="1"/>
  <c r="A76" i="118" s="1"/>
  <c r="A77" i="118" s="1"/>
  <c r="A78" i="118" s="1"/>
  <c r="A79" i="118" s="1"/>
  <c r="A80" i="118" s="1"/>
  <c r="A81" i="118" s="1"/>
  <c r="A82" i="118" s="1"/>
  <c r="A83" i="118" s="1"/>
  <c r="A84" i="118" s="1"/>
  <c r="A85" i="118" s="1"/>
  <c r="A86" i="118" s="1"/>
  <c r="A87" i="118" s="1"/>
  <c r="A88" i="118" s="1"/>
  <c r="A89" i="118" s="1"/>
  <c r="A90" i="118" s="1"/>
  <c r="A91" i="118" s="1"/>
  <c r="A92" i="118" s="1"/>
  <c r="A93" i="118" s="1"/>
  <c r="A94" i="118" s="1"/>
  <c r="A95" i="118" s="1"/>
  <c r="A96" i="118" s="1"/>
  <c r="A97" i="118" s="1"/>
  <c r="A98" i="118" s="1"/>
  <c r="A99" i="118" s="1"/>
  <c r="A100" i="118" s="1"/>
  <c r="A101" i="118" s="1"/>
  <c r="A102" i="118" s="1"/>
  <c r="A103" i="118" s="1"/>
  <c r="A104" i="118" s="1"/>
  <c r="A105" i="118" s="1"/>
  <c r="A106" i="118" s="1"/>
  <c r="A107" i="118" s="1"/>
  <c r="A108" i="118" s="1"/>
  <c r="A109" i="118" s="1"/>
  <c r="A110" i="118" s="1"/>
  <c r="A111" i="118" s="1"/>
  <c r="A112" i="118" s="1"/>
  <c r="A113" i="118" s="1"/>
  <c r="A114" i="118" s="1"/>
  <c r="A115" i="118" s="1"/>
  <c r="A116" i="118" s="1"/>
  <c r="A117" i="118" s="1"/>
  <c r="A118" i="118" s="1"/>
  <c r="A119" i="118" s="1"/>
  <c r="A120" i="118" s="1"/>
  <c r="A121" i="118" s="1"/>
  <c r="A122" i="118" s="1"/>
  <c r="A123" i="118" s="1"/>
  <c r="A124" i="118" s="1"/>
  <c r="A125" i="118" s="1"/>
  <c r="A126" i="118" s="1"/>
  <c r="A127" i="118" s="1"/>
  <c r="A128" i="118" s="1"/>
  <c r="A129" i="118" s="1"/>
  <c r="A130" i="118" s="1"/>
  <c r="A131" i="118" s="1"/>
  <c r="A132" i="118" s="1"/>
  <c r="A133" i="118" s="1"/>
  <c r="A134" i="118" s="1"/>
  <c r="A135" i="118" s="1"/>
  <c r="A136" i="118" s="1"/>
  <c r="A137" i="118" s="1"/>
  <c r="A138" i="118" s="1"/>
  <c r="A139" i="118" s="1"/>
  <c r="A140" i="118" s="1"/>
  <c r="A141" i="118" s="1"/>
  <c r="A142" i="118" s="1"/>
  <c r="A143" i="118" s="1"/>
  <c r="A144" i="118" s="1"/>
  <c r="A145" i="118" s="1"/>
  <c r="A146" i="118" s="1"/>
  <c r="A147" i="118" s="1"/>
  <c r="A148" i="118" s="1"/>
  <c r="A149" i="118" s="1"/>
  <c r="A150" i="118" s="1"/>
  <c r="A151" i="118" s="1"/>
  <c r="A152" i="118" s="1"/>
  <c r="A153" i="118" s="1"/>
  <c r="A154" i="118" s="1"/>
  <c r="A155" i="118" s="1"/>
  <c r="A156" i="118" s="1"/>
  <c r="A157" i="118" s="1"/>
  <c r="A158" i="118" s="1"/>
  <c r="A159" i="118" s="1"/>
  <c r="A160" i="118" s="1"/>
  <c r="A161" i="118" s="1"/>
  <c r="A162" i="118" s="1"/>
  <c r="A163" i="118" s="1"/>
  <c r="A164" i="118" s="1"/>
  <c r="A165" i="118" s="1"/>
  <c r="A166" i="118" s="1"/>
  <c r="A167" i="118" s="1"/>
  <c r="A168" i="118" s="1"/>
  <c r="A169" i="118" s="1"/>
  <c r="A170" i="118" s="1"/>
  <c r="A171" i="118" s="1"/>
  <c r="A172" i="118" s="1"/>
  <c r="A173" i="118" s="1"/>
  <c r="A174" i="118" s="1"/>
  <c r="A175" i="118" s="1"/>
  <c r="A176" i="118" s="1"/>
  <c r="A177" i="118" s="1"/>
  <c r="A178" i="118" s="1"/>
  <c r="A179" i="118" s="1"/>
  <c r="A180" i="118" s="1"/>
  <c r="A181" i="118" s="1"/>
  <c r="A182" i="118" s="1"/>
  <c r="A183" i="118" s="1"/>
  <c r="A184" i="118" s="1"/>
  <c r="A185" i="118" s="1"/>
  <c r="A186" i="118" s="1"/>
  <c r="A187" i="118" s="1"/>
  <c r="A188" i="118" s="1"/>
  <c r="A189" i="118" s="1"/>
  <c r="A190" i="118" s="1"/>
  <c r="A191" i="118" s="1"/>
  <c r="A192" i="118" s="1"/>
  <c r="A193" i="118" s="1"/>
  <c r="A194" i="118" s="1"/>
  <c r="A195" i="118" s="1"/>
  <c r="A196" i="118" s="1"/>
  <c r="A197" i="118" s="1"/>
  <c r="A198" i="118" s="1"/>
  <c r="A199" i="118" s="1"/>
  <c r="A200" i="118" s="1"/>
  <c r="A201" i="118" s="1"/>
  <c r="A202" i="118" s="1"/>
  <c r="A203" i="118" s="1"/>
  <c r="A204" i="118" s="1"/>
  <c r="A205" i="118" s="1"/>
  <c r="A206" i="118" s="1"/>
  <c r="A207" i="118" s="1"/>
  <c r="A208" i="118" s="1"/>
  <c r="A209" i="118" s="1"/>
  <c r="A210" i="118" s="1"/>
  <c r="A211" i="118" s="1"/>
  <c r="A212" i="118" s="1"/>
  <c r="A213" i="118" s="1"/>
  <c r="A214" i="118" s="1"/>
  <c r="A215" i="118" s="1"/>
  <c r="A216" i="118" s="1"/>
  <c r="A217" i="118" s="1"/>
  <c r="A218" i="118" s="1"/>
  <c r="A219" i="118" s="1"/>
  <c r="A220" i="118" s="1"/>
  <c r="A221" i="118" s="1"/>
  <c r="A222" i="118" s="1"/>
  <c r="A223" i="118" s="1"/>
  <c r="A224" i="118" s="1"/>
  <c r="A225" i="118" s="1"/>
  <c r="A226" i="118" s="1"/>
  <c r="A227" i="118" s="1"/>
  <c r="A228" i="118" s="1"/>
  <c r="A229" i="118" s="1"/>
  <c r="A230" i="118" s="1"/>
  <c r="A231" i="118" s="1"/>
  <c r="A232" i="118" s="1"/>
  <c r="A233" i="118" s="1"/>
  <c r="A234" i="118" s="1"/>
  <c r="A235" i="118" s="1"/>
  <c r="A236" i="118" s="1"/>
  <c r="A237" i="118" s="1"/>
  <c r="A238" i="118" s="1"/>
  <c r="A239" i="118" s="1"/>
  <c r="A240" i="118" s="1"/>
  <c r="A241" i="118" s="1"/>
  <c r="A242" i="118" s="1"/>
  <c r="A243" i="118" s="1"/>
  <c r="A244" i="118" s="1"/>
  <c r="A245" i="118" s="1"/>
  <c r="A246" i="118" s="1"/>
  <c r="A247" i="118" s="1"/>
  <c r="A248" i="118" s="1"/>
  <c r="A249" i="118" s="1"/>
  <c r="A250" i="118" s="1"/>
  <c r="A251" i="118" s="1"/>
  <c r="A252" i="118" s="1"/>
  <c r="A253" i="118" s="1"/>
  <c r="A254" i="118" s="1"/>
  <c r="A255" i="118" s="1"/>
  <c r="A256" i="118" s="1"/>
  <c r="A257" i="118" s="1"/>
  <c r="A258" i="118" s="1"/>
  <c r="A259" i="118" s="1"/>
  <c r="A260" i="118" s="1"/>
  <c r="A261" i="118" s="1"/>
  <c r="A262" i="118" s="1"/>
  <c r="A263" i="118" s="1"/>
  <c r="A264" i="118" s="1"/>
  <c r="A265" i="118" s="1"/>
  <c r="A266" i="118" s="1"/>
  <c r="A267" i="118" s="1"/>
  <c r="A268" i="118" s="1"/>
  <c r="A269" i="118" s="1"/>
  <c r="A270" i="118" s="1"/>
  <c r="A271" i="118" s="1"/>
  <c r="A272" i="118" s="1"/>
  <c r="A273" i="118" s="1"/>
  <c r="A274" i="118" s="1"/>
  <c r="A275" i="118" s="1"/>
  <c r="A276" i="118" s="1"/>
  <c r="A277" i="118" s="1"/>
  <c r="A278" i="118" s="1"/>
  <c r="A279" i="118" s="1"/>
  <c r="A280" i="118" s="1"/>
  <c r="A281" i="118" s="1"/>
  <c r="A282" i="118" s="1"/>
  <c r="A283" i="118" s="1"/>
  <c r="A284" i="118" s="1"/>
  <c r="A285" i="118" s="1"/>
  <c r="A286" i="118" s="1"/>
  <c r="A287" i="118" s="1"/>
  <c r="A288" i="118" s="1"/>
  <c r="A289" i="118" s="1"/>
  <c r="A290" i="118" s="1"/>
  <c r="A291" i="118" s="1"/>
  <c r="A292" i="118" s="1"/>
  <c r="A293" i="118" s="1"/>
  <c r="A294" i="118" s="1"/>
  <c r="A295" i="118" s="1"/>
  <c r="A296" i="118" s="1"/>
  <c r="A297" i="118" s="1"/>
  <c r="A298" i="118" s="1"/>
  <c r="A299" i="118" s="1"/>
  <c r="A300" i="118" s="1"/>
  <c r="A301" i="118" s="1"/>
  <c r="A302" i="118" s="1"/>
  <c r="A303" i="118" s="1"/>
  <c r="A304" i="118" s="1"/>
  <c r="A305" i="118" s="1"/>
  <c r="A306" i="118" s="1"/>
  <c r="A307" i="118" s="1"/>
  <c r="A308" i="118" s="1"/>
  <c r="A309" i="118" s="1"/>
  <c r="A310" i="118" s="1"/>
  <c r="A311" i="118" s="1"/>
  <c r="A312" i="118" s="1"/>
  <c r="A313" i="118" s="1"/>
  <c r="A314" i="118" s="1"/>
  <c r="A315" i="118" s="1"/>
  <c r="A316" i="118" s="1"/>
  <c r="A317" i="118" s="1"/>
  <c r="A318" i="118" s="1"/>
  <c r="A319" i="118" s="1"/>
  <c r="A320" i="118" s="1"/>
  <c r="A321" i="118" s="1"/>
  <c r="A322" i="118" s="1"/>
  <c r="A323" i="118" s="1"/>
  <c r="A324" i="118" s="1"/>
  <c r="A325" i="118" s="1"/>
  <c r="A326" i="118" s="1"/>
  <c r="A327" i="118" s="1"/>
  <c r="A328" i="118" s="1"/>
  <c r="A329" i="118" s="1"/>
  <c r="A330" i="118" s="1"/>
  <c r="A331" i="118" s="1"/>
  <c r="A332" i="118" s="1"/>
  <c r="A333" i="118" s="1"/>
  <c r="A334" i="118" s="1"/>
  <c r="A335" i="118" s="1"/>
  <c r="A336" i="118" s="1"/>
  <c r="A337" i="118" s="1"/>
  <c r="A338" i="118" s="1"/>
  <c r="A339" i="118" s="1"/>
  <c r="A340" i="118" s="1"/>
  <c r="A341" i="118" s="1"/>
  <c r="A342" i="118" s="1"/>
  <c r="A343" i="118" s="1"/>
  <c r="A344" i="118" s="1"/>
  <c r="A345" i="118" s="1"/>
  <c r="A346" i="118" s="1"/>
  <c r="A347" i="118" s="1"/>
  <c r="A348" i="118" s="1"/>
  <c r="A349" i="118" s="1"/>
  <c r="A350" i="118" s="1"/>
  <c r="A351" i="118" s="1"/>
  <c r="A352" i="118" s="1"/>
  <c r="A353" i="118" s="1"/>
  <c r="A354" i="118" s="1"/>
  <c r="A355" i="118" s="1"/>
  <c r="A356" i="118" s="1"/>
  <c r="A357" i="118" s="1"/>
  <c r="A358" i="118" s="1"/>
  <c r="A359" i="118" s="1"/>
  <c r="A360" i="118" s="1"/>
  <c r="A361" i="118" s="1"/>
  <c r="A362" i="118" s="1"/>
  <c r="A363" i="118" s="1"/>
  <c r="A364" i="118" s="1"/>
  <c r="A365" i="118" s="1"/>
  <c r="A366" i="118" s="1"/>
  <c r="A367" i="118" s="1"/>
  <c r="A368" i="118" s="1"/>
  <c r="A369" i="118" s="1"/>
  <c r="A370" i="118" s="1"/>
  <c r="A371" i="118" s="1"/>
  <c r="A372" i="118" s="1"/>
  <c r="A373" i="118" s="1"/>
  <c r="A374" i="118" s="1"/>
  <c r="A375" i="118" s="1"/>
  <c r="A376" i="118" s="1"/>
  <c r="A377" i="118" s="1"/>
  <c r="A378" i="118" s="1"/>
  <c r="A379" i="118" s="1"/>
  <c r="A380" i="118" s="1"/>
  <c r="A381" i="118" s="1"/>
  <c r="A382" i="118" s="1"/>
  <c r="A383" i="118" s="1"/>
  <c r="A384" i="118" s="1"/>
  <c r="A385" i="118" s="1"/>
  <c r="A386" i="118" s="1"/>
  <c r="A387" i="118" s="1"/>
  <c r="A388" i="118" s="1"/>
  <c r="A389" i="118" s="1"/>
  <c r="A390" i="118" s="1"/>
  <c r="A391" i="118" s="1"/>
  <c r="A392" i="118" s="1"/>
  <c r="A393" i="118" s="1"/>
  <c r="A394" i="118" s="1"/>
  <c r="A395" i="118" s="1"/>
  <c r="A396" i="118" s="1"/>
  <c r="A397" i="118" s="1"/>
  <c r="A398" i="118" s="1"/>
  <c r="A399" i="118" s="1"/>
  <c r="A400" i="118" s="1"/>
  <c r="A401" i="118" s="1"/>
  <c r="A402" i="118" s="1"/>
  <c r="A403" i="118" s="1"/>
  <c r="A404" i="118" s="1"/>
  <c r="A405" i="118" s="1"/>
  <c r="A406" i="118" s="1"/>
  <c r="A407" i="118" s="1"/>
  <c r="A408" i="118" s="1"/>
  <c r="A409" i="118" s="1"/>
  <c r="A410" i="118" s="1"/>
  <c r="A411" i="118" s="1"/>
  <c r="A412" i="118" s="1"/>
  <c r="A413" i="118" s="1"/>
  <c r="A414" i="118" s="1"/>
  <c r="A415" i="118" s="1"/>
  <c r="A416" i="118" s="1"/>
  <c r="A417" i="118" s="1"/>
  <c r="A418" i="118" s="1"/>
  <c r="A419" i="118" s="1"/>
  <c r="A420" i="118" s="1"/>
  <c r="A421" i="118" s="1"/>
  <c r="A422" i="118" s="1"/>
  <c r="A423" i="118" s="1"/>
  <c r="A424" i="118" s="1"/>
  <c r="A425" i="118" s="1"/>
  <c r="A426" i="118" s="1"/>
  <c r="A427" i="118" s="1"/>
  <c r="A428" i="118" s="1"/>
  <c r="A429" i="118" s="1"/>
  <c r="A430" i="118" s="1"/>
  <c r="A431" i="118" s="1"/>
  <c r="A432" i="118" s="1"/>
  <c r="A433" i="118" s="1"/>
  <c r="A434" i="118" s="1"/>
  <c r="A435" i="118" s="1"/>
  <c r="A436" i="118" s="1"/>
  <c r="A437" i="118" s="1"/>
  <c r="A438" i="118" s="1"/>
  <c r="A439" i="1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Lebonsh</author>
  </authors>
  <commentList>
    <comment ref="A2" authorId="0" shapeId="0" xr:uid="{F48996C2-717D-477F-8908-F0FDC572AEEC}">
      <text>
        <r>
          <rPr>
            <b/>
            <sz val="9"/>
            <color indexed="81"/>
            <rFont val="Tahoma"/>
            <family val="2"/>
            <charset val="204"/>
          </rPr>
          <t>Ноль не удалять, это начало нумерации в колонке порядковых номеров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" authorId="1" shapeId="0" xr:uid="{9EC71077-197A-4E33-81FD-F56B0A05839A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6" authorId="1" shapeId="0" xr:uid="{DA100608-C599-424D-8FCE-4909A0ED7B54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7" authorId="1" shapeId="0" xr:uid="{CE58CE90-5F0C-4AFB-8763-24F3E9BCEFCF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8" authorId="1" shapeId="0" xr:uid="{FB75EF27-0843-4626-AE5E-EA5F79C74137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9" authorId="1" shapeId="0" xr:uid="{6497376D-40E8-4132-BB32-5C8350F3D002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0" authorId="1" shapeId="0" xr:uid="{2999FAB4-0239-44B5-9EDF-C0AD6F07F926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1" authorId="1" shapeId="0" xr:uid="{2C86FD8D-64B7-4A5F-8972-07C7FD510A7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2" authorId="1" shapeId="0" xr:uid="{F2149795-8466-403E-A5FC-2DAF02E35EBF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3" authorId="1" shapeId="0" xr:uid="{50A80A05-17C0-4C4C-A3DC-88FCAB37FAFB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4" authorId="1" shapeId="0" xr:uid="{50B60CC3-293D-4B31-88DF-1B6D9B6D1CF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5" authorId="1" shapeId="0" xr:uid="{771289F8-016C-4BE7-A3DD-BF9C641665A7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6" authorId="1" shapeId="0" xr:uid="{E1AB90E4-3F7A-4D85-AE0C-32365992FC0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7" authorId="1" shapeId="0" xr:uid="{8D5F8F9D-A862-4CDA-8728-00048363FD35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8" authorId="1" shapeId="0" xr:uid="{78F2DC37-D163-4F20-BBA0-AFB09CDD04A8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9" authorId="1" shapeId="0" xr:uid="{A74616B5-0418-43FB-B014-65880431A1C3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0" authorId="1" shapeId="0" xr:uid="{77580BC3-C8DE-4CC0-8B8B-DD31041668B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1" authorId="1" shapeId="0" xr:uid="{2C94C3AA-9968-4584-94C0-2DA27641E35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2" authorId="1" shapeId="0" xr:uid="{22DC07A9-B735-475A-AEE5-3D524BA8C28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3" authorId="1" shapeId="0" xr:uid="{1030B084-1FC5-4766-9DB9-AA46A0F35A8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4" authorId="1" shapeId="0" xr:uid="{ED8F15EF-9798-46D5-BB7C-7386A05C18E4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5" authorId="1" shapeId="0" xr:uid="{F8516DE5-E2AE-4038-9B08-6740558589AA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6" authorId="1" shapeId="0" xr:uid="{067E3D74-B848-4F1B-85BF-A3BE4D9AF56E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7" authorId="1" shapeId="0" xr:uid="{F0E32A2D-CFEA-4A64-9667-64C5172AD348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8" authorId="1" shapeId="0" xr:uid="{1CEF63C2-451B-4167-ACAF-3435B5D37866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9" authorId="1" shapeId="0" xr:uid="{02AAA1DA-A7BE-405E-90F4-7546754111E6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0" authorId="1" shapeId="0" xr:uid="{06497197-04C8-4013-9D68-697A32391E87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1" authorId="1" shapeId="0" xr:uid="{E03EAA46-260E-47DB-8D40-48A805C3C09E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32" authorId="1" shapeId="0" xr:uid="{C44057B2-07C6-48B5-82B8-8C58742D5ED3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33" authorId="1" shapeId="0" xr:uid="{87CB1943-6EA7-4799-B3C8-54B3DB11C6F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4" authorId="1" shapeId="0" xr:uid="{D2DBEAF8-A10A-4EC7-A428-2614CE799D0D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5" authorId="1" shapeId="0" xr:uid="{56EEA315-3808-498C-A453-C96927DBD0EB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6" authorId="1" shapeId="0" xr:uid="{5AE40581-4770-4966-9E49-421A77A9DE55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7" authorId="1" shapeId="0" xr:uid="{8996F63D-7A2B-4DAE-91F5-25D0A28800A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8" authorId="1" shapeId="0" xr:uid="{CFF0EF95-F1B0-475E-B686-AD8B27758357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9" authorId="1" shapeId="0" xr:uid="{9B5E0094-D13F-4346-AD1F-2C2343F338B3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0" authorId="1" shapeId="0" xr:uid="{8EAB1217-FABB-4CA6-9637-E3069ED8E0B4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41" authorId="1" shapeId="0" xr:uid="{8F0B606C-8778-427B-9546-8193BED17DCF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42" authorId="1" shapeId="0" xr:uid="{9F2C3C32-D740-4299-ABBD-81880D3A725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3" authorId="1" shapeId="0" xr:uid="{301526CF-082B-4051-AF45-810F4A174AEE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4" authorId="1" shapeId="0" xr:uid="{5398840A-1CA4-4B4D-AF26-B71E880D2272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5" authorId="1" shapeId="0" xr:uid="{8F2CCD90-DE67-48A6-BA80-7297911A5B7B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46" authorId="1" shapeId="0" xr:uid="{A54C9084-AC7E-47A5-BED9-2A8E5DC4A7C9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47" authorId="1" shapeId="0" xr:uid="{D3F54D21-1070-4FB4-8F68-A2DAA55ABE77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48" authorId="1" shapeId="0" xr:uid="{960D9764-3D2A-4EFD-8723-F0E79E86D04E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49" authorId="1" shapeId="0" xr:uid="{14B0BC48-C9FC-4577-B5CD-96501AE9155A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50" authorId="1" shapeId="0" xr:uid="{B96F3468-69FE-4E93-ACD2-5F6A3F56442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51" authorId="1" shapeId="0" xr:uid="{D376592B-FA63-4A14-ADD9-F9993F97ABE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52" authorId="1" shapeId="0" xr:uid="{3688077D-22AA-4A52-83A3-404FFEA348BA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53" authorId="1" shapeId="0" xr:uid="{B1D7789D-2AF2-47C2-B54C-9883F865520E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54" authorId="1" shapeId="0" xr:uid="{0E0A504A-DAAD-4D77-B92C-0A139A3BBF9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55" authorId="1" shapeId="0" xr:uid="{14BFCF75-A7C8-4FFF-9561-5699E189B842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56" authorId="1" shapeId="0" xr:uid="{1259D2C2-F18D-4334-B3D3-2DBFBAAB1D8C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57" authorId="1" shapeId="0" xr:uid="{52935587-0988-4DE4-8447-2A8161BE6A07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58" authorId="1" shapeId="0" xr:uid="{83C781CF-190F-4EEA-BA44-E8E35E2FA95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59" authorId="1" shapeId="0" xr:uid="{55EB8EDF-3272-43E9-9060-5B3E572B93D7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60" authorId="1" shapeId="0" xr:uid="{C42165DF-4B7E-44A5-BAF6-88F9E81326EC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61" authorId="1" shapeId="0" xr:uid="{EC3DADF4-B428-4D5E-B2EA-0E17255B28C4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62" authorId="1" shapeId="0" xr:uid="{D61090D1-5255-455E-A9BD-F1E55686235A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63" authorId="1" shapeId="0" xr:uid="{B2A4012B-D662-4EC6-A1B0-528BF915B851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64" authorId="1" shapeId="0" xr:uid="{9CCA15E1-B9AE-48C9-9610-B0B15366A37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65" authorId="1" shapeId="0" xr:uid="{B112C250-68DD-4393-8D88-9A0863C7DB06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66" authorId="1" shapeId="0" xr:uid="{279861FA-447B-43B9-AE7F-AF5369D4852E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67" authorId="1" shapeId="0" xr:uid="{D52290C7-E6C7-493A-A369-F88012222975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68" authorId="1" shapeId="0" xr:uid="{BBD1D86E-6B5A-417D-874D-8644B8411CD0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69" authorId="1" shapeId="0" xr:uid="{7A8BF9CF-38A0-493B-83A6-EF079249259C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70" authorId="1" shapeId="0" xr:uid="{BED0DDC9-B760-4A31-9CCA-618D821BC51B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71" authorId="1" shapeId="0" xr:uid="{B6526803-9B16-4082-B8A5-D8E0A47CE6AA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72" authorId="1" shapeId="0" xr:uid="{6734C23C-9CFE-4FDF-AA81-8B7FF2B35F8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73" authorId="1" shapeId="0" xr:uid="{FD692A11-5E30-4612-B34B-0BBE93C2154B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74" authorId="1" shapeId="0" xr:uid="{6987EF8F-DE14-42B5-BA62-1FAEB702FF17}">
      <text>
        <r>
          <rPr>
            <sz val="9"/>
            <color indexed="81"/>
            <rFont val="Tahoma"/>
            <family val="2"/>
            <charset val="204"/>
          </rPr>
          <t xml:space="preserve">Юный судья до достижения 16 лет
</t>
        </r>
      </text>
    </comment>
    <comment ref="N75" authorId="1" shapeId="0" xr:uid="{0B4BC756-C18F-4143-9580-14192B150062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76" authorId="1" shapeId="0" xr:uid="{19FFE873-319C-426F-ABF3-6C0C39E87E02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77" authorId="1" shapeId="0" xr:uid="{4F4A66DC-CB96-46EA-9CE0-25C94B572E9B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78" authorId="1" shapeId="0" xr:uid="{64266D21-38A3-4314-BF75-E5040EDF994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79" authorId="1" shapeId="0" xr:uid="{0FB3D8E9-8FDD-41CC-8B60-B204795F0187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80" authorId="1" shapeId="0" xr:uid="{1C2C7A42-BB78-4604-B48E-BA3D54D262C4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81" authorId="1" shapeId="0" xr:uid="{93DA5AB3-6F99-4E58-9F11-98724061F212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82" authorId="1" shapeId="0" xr:uid="{E71DFFA0-7165-4CDD-B3E4-ED0821F57488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83" authorId="1" shapeId="0" xr:uid="{115CF3F2-8EE6-4EC6-91D0-4CEA80FF2F66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84" authorId="1" shapeId="0" xr:uid="{344D7088-EFDD-409E-AFA7-6752EEE1529D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85" authorId="1" shapeId="0" xr:uid="{538AD95B-4821-4C2D-8A84-291C4E555653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86" authorId="1" shapeId="0" xr:uid="{63644015-6882-4A0C-B6C0-C8A1300F4CE2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87" authorId="1" shapeId="0" xr:uid="{95836CA7-4915-49A0-B671-DFA0AEAD2C36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88" authorId="1" shapeId="0" xr:uid="{19E8F0A9-44E4-44F4-9078-C5C696CF5293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89" authorId="1" shapeId="0" xr:uid="{3CE43A9D-EEBE-4BAB-9B03-210FBA53A7B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90" authorId="1" shapeId="0" xr:uid="{E020ABCE-F293-4EDE-BAD8-86B5EC9C96FF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91" authorId="1" shapeId="0" xr:uid="{DB185C7D-BE39-4A5F-B0D1-FD5FB4DAC7AD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92" authorId="1" shapeId="0" xr:uid="{D9446132-2A22-4372-9A87-C192181B3B6D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93" authorId="1" shapeId="0" xr:uid="{0D174DE1-8EF3-416D-8A83-E69346D9F3D0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94" authorId="1" shapeId="0" xr:uid="{03DE1F33-B9F2-48DC-B95B-2743F87C281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95" authorId="1" shapeId="0" xr:uid="{826313D7-967E-4C7B-BFB1-250E3935D199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96" authorId="1" shapeId="0" xr:uid="{E7153E1F-9517-4595-A7F1-42EB136C06B6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97" authorId="1" shapeId="0" xr:uid="{B8616481-C01F-4694-9E21-4C46E743473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98" authorId="1" shapeId="0" xr:uid="{B164112C-9544-4791-BD59-3291F05F16F6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99" authorId="1" shapeId="0" xr:uid="{63EC80CE-DC5C-4C61-998E-DDFF73C85AC9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00" authorId="1" shapeId="0" xr:uid="{7B3EC097-E8E6-47E4-BD81-02349AE8CC17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01" authorId="1" shapeId="0" xr:uid="{3AE6B178-9040-4DE6-BDC9-496884D310F6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02" authorId="1" shapeId="0" xr:uid="{822837A3-8829-4F80-967C-ED534D79F0F3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03" authorId="1" shapeId="0" xr:uid="{4DCFA14C-CDE9-481A-AEAD-2DAD49C7C81B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04" authorId="1" shapeId="0" xr:uid="{10EE125F-0A9B-42BB-8CD6-C8E4FBC379B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05" authorId="1" shapeId="0" xr:uid="{D436BEAB-7289-43FF-A3C1-74683D19CA0F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06" authorId="1" shapeId="0" xr:uid="{3C94F6B2-3820-4554-8CBE-1F7600F10DC0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07" authorId="1" shapeId="0" xr:uid="{5CFCDEB5-755B-4858-AB92-DDBFADDDBE08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08" authorId="1" shapeId="0" xr:uid="{95135BE9-3EAC-4F27-8D27-08C01CD7C633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09" authorId="1" shapeId="0" xr:uid="{E5A3A239-36D5-4036-819B-5379CCF9BE68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10" authorId="1" shapeId="0" xr:uid="{BED47C5A-DDCC-41DE-9F98-CA7CB5968C13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11" authorId="1" shapeId="0" xr:uid="{E0A46FCC-0E06-4B91-9FA4-1849DA88237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12" authorId="1" shapeId="0" xr:uid="{B7156DC3-582B-4E3F-A3EE-3AF22B239D3D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113" authorId="1" shapeId="0" xr:uid="{7E80D30E-7A4E-477A-956A-8A8C03CF0288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14" authorId="1" shapeId="0" xr:uid="{2EA3A25A-011B-480D-8753-9EF64FFBEB2A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15" authorId="1" shapeId="0" xr:uid="{D149B06F-0824-440D-96EA-21F2F90F73BD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16" authorId="1" shapeId="0" xr:uid="{46A3E852-39B4-4E6A-8494-00A9054400F1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17" authorId="1" shapeId="0" xr:uid="{51F9B123-A21B-4A7D-83B1-572F945E79A2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18" authorId="1" shapeId="0" xr:uid="{F9AE86D8-76F2-4255-8FA5-4036182BF118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19" authorId="1" shapeId="0" xr:uid="{B8109FAB-10B2-4724-8A0F-BF9B812D1DF2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20" authorId="1" shapeId="0" xr:uid="{87B75FEF-2437-4C49-ABF9-5046AF84883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21" authorId="1" shapeId="0" xr:uid="{0A51A155-10A4-4EE1-8B37-E37F659B0427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22" authorId="1" shapeId="0" xr:uid="{479843A2-B1E0-47F0-8819-25FF306ABB31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23" authorId="1" shapeId="0" xr:uid="{3EDD562B-98DA-4E82-B4DA-00EF6088D2A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24" authorId="1" shapeId="0" xr:uid="{1882BF16-8A70-4523-B0CF-1A8CDCD3B340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25" authorId="1" shapeId="0" xr:uid="{73CA98D9-1709-4714-8804-D41C6E117D22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26" authorId="1" shapeId="0" xr:uid="{58D898DB-8653-48E9-AC11-0293FD485AFC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27" authorId="1" shapeId="0" xr:uid="{169C2723-30DE-4E1E-A07A-8BA1D3B446E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28" authorId="1" shapeId="0" xr:uid="{4D2700D5-A55E-4BE2-9440-59E2C7E1EA33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29" authorId="1" shapeId="0" xr:uid="{CE7C483F-4070-4AA8-85F1-2DC4FC0E0294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30" authorId="1" shapeId="0" xr:uid="{FB21A3C2-9731-4177-9076-D4A421DAE60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31" authorId="1" shapeId="0" xr:uid="{DF91A572-4BF3-43AD-864D-84639F2F414C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32" authorId="1" shapeId="0" xr:uid="{F0CD9D67-B915-4F61-A1AF-013DB4C4B88E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33" authorId="1" shapeId="0" xr:uid="{3A5C65AB-172D-4BF9-B344-D0897A9FB419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34" authorId="1" shapeId="0" xr:uid="{A3541B44-93FF-4560-987A-1B978D13DEE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35" authorId="1" shapeId="0" xr:uid="{9CBEC4E3-6490-4BBA-85C6-860AF8B4CD20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36" authorId="1" shapeId="0" xr:uid="{8258BBC7-7E36-4A37-951B-31DE3A63111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37" authorId="1" shapeId="0" xr:uid="{BB489090-EBA6-43B0-B53A-8834CBC98A7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38" authorId="1" shapeId="0" xr:uid="{5FD8EDA6-80F3-43CA-8882-FA2DD03FE09A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39" authorId="1" shapeId="0" xr:uid="{4D71F421-6B55-497B-BC09-648FA784906D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40" authorId="1" shapeId="0" xr:uid="{595626E6-021D-4573-BEC6-9B2872C55C0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41" authorId="1" shapeId="0" xr:uid="{F0131A40-45C4-4DCF-A01A-DC2D188175AE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42" authorId="1" shapeId="0" xr:uid="{3134D318-485A-458D-BF91-77458EF04A43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43" authorId="1" shapeId="0" xr:uid="{ACB4DFD6-8660-418E-85EB-04238202410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44" authorId="1" shapeId="0" xr:uid="{C763BBC6-CCDC-4A58-ABA7-1FD852D568B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45" authorId="1" shapeId="0" xr:uid="{339E90D1-C43E-46BF-8B8E-43F9AD4A2CF0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46" authorId="1" shapeId="0" xr:uid="{2090E6A8-70AE-450C-9D49-46547F89196B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47" authorId="1" shapeId="0" xr:uid="{3D86FDBA-A6F1-4391-A08A-BDD9DB2D44D1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48" authorId="1" shapeId="0" xr:uid="{90158D70-9852-4A48-9F36-A9852262A05A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49" authorId="1" shapeId="0" xr:uid="{CCBA5D3D-95A6-4C2E-9105-0C664886397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50" authorId="1" shapeId="0" xr:uid="{075C6895-F7FC-46B2-8D35-F472F1B527CA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51" authorId="1" shapeId="0" xr:uid="{B0B3BAF6-0733-4535-A908-6B9AC3940944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52" authorId="1" shapeId="0" xr:uid="{7ECE926C-9E24-4832-AA39-C36B89D75F9C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53" authorId="1" shapeId="0" xr:uid="{BB58E3EC-EF3A-4C4C-A08F-6500264FA242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54" authorId="1" shapeId="0" xr:uid="{CB23EB8E-2E77-4E5D-AD7F-2505589E1CAD}">
      <text>
        <r>
          <rPr>
            <sz val="9"/>
            <color indexed="81"/>
            <rFont val="Tahoma"/>
            <family val="2"/>
            <charset val="204"/>
          </rPr>
          <t xml:space="preserve">Юный судья до достижения 16 лет
</t>
        </r>
      </text>
    </comment>
    <comment ref="N155" authorId="1" shapeId="0" xr:uid="{6E49E720-9395-4F46-AD39-94F428AF646D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56" authorId="1" shapeId="0" xr:uid="{BBE8CF50-1477-4FDB-94E5-63E58266A451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57" authorId="1" shapeId="0" xr:uid="{E8585F53-A80B-41BF-9437-E0B78FB712D9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158" authorId="1" shapeId="0" xr:uid="{F43A5E2E-DC15-48DB-8F85-8A0B8D8922E6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59" authorId="1" shapeId="0" xr:uid="{7CBA7E7E-3681-44BC-84D4-6AE10B6934D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60" authorId="1" shapeId="0" xr:uid="{F45DB89A-2FF9-4067-AFC9-15980435AB40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61" authorId="1" shapeId="0" xr:uid="{632D7C08-26C3-4AC9-ACDC-919B550137F1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62" authorId="1" shapeId="0" xr:uid="{0C6C2909-0D1A-4ABB-91BB-A4325FADD0B2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63" authorId="1" shapeId="0" xr:uid="{607B7EA3-D798-4657-91E3-F54DCA64A65B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64" authorId="1" shapeId="0" xr:uid="{BBCE8887-5CB1-450C-9C65-80D633707C6E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65" authorId="1" shapeId="0" xr:uid="{453B287C-4B91-46A3-ABE5-5A5FF528D9EE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66" authorId="1" shapeId="0" xr:uid="{8A5E6C3B-C585-480F-BFB0-CD48306E0CFD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67" authorId="1" shapeId="0" xr:uid="{367AB134-385D-4BA2-A126-7BBCC661FB00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168" authorId="1" shapeId="0" xr:uid="{2ACD9171-5DF8-4E00-85A3-AE32E0A1237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69" authorId="1" shapeId="0" xr:uid="{170E69BE-F7A9-4CCD-AE62-5E48A0FBF530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70" authorId="1" shapeId="0" xr:uid="{C9E89C59-74FB-4BB3-A8EA-3BA1C7A27BF0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71" authorId="1" shapeId="0" xr:uid="{BB6F0B62-CA49-4AA4-8E17-60D7CD782EF9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72" authorId="1" shapeId="0" xr:uid="{8E67E267-DCF2-4C0B-9116-41ECB21C1C2C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73" authorId="1" shapeId="0" xr:uid="{B3F48A66-C0A4-4A6E-984D-5B3D5F9627AE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74" authorId="1" shapeId="0" xr:uid="{AC714DFB-9A7D-4406-B09F-D08FFB088E36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75" authorId="1" shapeId="0" xr:uid="{BF47EA5F-03D9-42A8-8BEE-305CFDD66BD5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76" authorId="1" shapeId="0" xr:uid="{3F4353F6-722F-4F14-AFA0-3B905E96A475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77" authorId="1" shapeId="0" xr:uid="{5D48A63F-79F5-4E41-9B8C-71997D9B7409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78" authorId="1" shapeId="0" xr:uid="{E98A89ED-B5A0-4F9B-B9FB-008BE4906969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79" authorId="1" shapeId="0" xr:uid="{91928FD5-A17D-4B40-ADE6-58751C93FC93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80" authorId="1" shapeId="0" xr:uid="{2C818A19-28D8-43A5-8918-4E8C2C3FA82F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81" authorId="1" shapeId="0" xr:uid="{FD0C7671-5110-4637-BF6A-975947E941B3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82" authorId="1" shapeId="0" xr:uid="{C7198BA2-7E09-4006-9B26-28D4F6D0BD2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83" authorId="1" shapeId="0" xr:uid="{977C3745-0B4B-4880-BD29-674C9AD1096A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84" authorId="1" shapeId="0" xr:uid="{EF19A4C8-47C7-41CD-8E46-98E16033EDC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85" authorId="1" shapeId="0" xr:uid="{BFDF9E88-E5ED-4F64-82E6-86ED30D6F524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86" authorId="1" shapeId="0" xr:uid="{AFB3FCDB-D2C9-4CBA-9FB6-33072DECDFD3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87" authorId="1" shapeId="0" xr:uid="{F4619CE1-177D-45F2-8DFE-8F1417A65404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88" authorId="1" shapeId="0" xr:uid="{B9C244F9-E577-445B-8228-20DDC118F475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89" authorId="1" shapeId="0" xr:uid="{0F025ABB-FC34-422C-8498-B96B46954863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90" authorId="1" shapeId="0" xr:uid="{87AF52A2-6BE9-4680-B137-6C6FD6F85F1E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91" authorId="1" shapeId="0" xr:uid="{8A1BE27B-A4BD-4BFF-8507-22EBF3721F7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92" authorId="1" shapeId="0" xr:uid="{F58E2A89-11B8-4A23-85D5-2B3D32F20324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93" authorId="1" shapeId="0" xr:uid="{55C34150-A9F3-4EEA-9DFD-A53324EE75B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94" authorId="1" shapeId="0" xr:uid="{91B1A2E9-825A-424C-91B4-2FB4C545112D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195" authorId="1" shapeId="0" xr:uid="{C84786A5-AB07-4183-99E5-F1EE7F70A0B8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96" authorId="1" shapeId="0" xr:uid="{4E150155-40D7-419F-9369-D880179DFD5B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197" authorId="1" shapeId="0" xr:uid="{0A1F795F-8E70-4489-8145-FCADE2669280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198" authorId="1" shapeId="0" xr:uid="{E079202F-A948-40F5-B334-35D8100BA38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199" authorId="1" shapeId="0" xr:uid="{02A6911E-6642-43F4-A973-78CFA918903B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00" authorId="1" shapeId="0" xr:uid="{3DA61792-9D97-435B-912D-9912FD7DA8D0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01" authorId="1" shapeId="0" xr:uid="{B33C5ED7-3277-4A86-9AEF-F09DD126F708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02" authorId="1" shapeId="0" xr:uid="{6412759E-F686-446A-911C-C20A5F65827A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03" authorId="1" shapeId="0" xr:uid="{25D49653-BFFA-49FF-86A8-F5B16F241D5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04" authorId="1" shapeId="0" xr:uid="{233B16A6-735E-4C42-BFA2-F1B7A5DBBC89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05" authorId="1" shapeId="0" xr:uid="{B30B3F46-4182-4E3B-9258-5292694483D3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06" authorId="1" shapeId="0" xr:uid="{ADDE467F-74CA-4AC9-B2F2-CFFE7FE2E81E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07" authorId="1" shapeId="0" xr:uid="{DD216721-8B51-4BCF-808E-28F1517A0C95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08" authorId="1" shapeId="0" xr:uid="{AEF7CFF0-4FC2-4AAC-9856-86518611F6A0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09" authorId="1" shapeId="0" xr:uid="{06E71EAC-9A3B-4B24-96D1-C42C8BCE2503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10" authorId="1" shapeId="0" xr:uid="{6EC51184-268D-4EFF-849C-06C31947E021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11" authorId="1" shapeId="0" xr:uid="{D4A3DE21-2CDF-43E9-B8D1-751DD6013A5B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12" authorId="1" shapeId="0" xr:uid="{6539D30C-0562-46FE-A417-342125A81398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13" authorId="1" shapeId="0" xr:uid="{3D375EA2-9BCF-4A50-AFA0-AC35E0285DF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14" authorId="1" shapeId="0" xr:uid="{44ED39EB-11C1-448C-9A45-2265017AEE55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15" authorId="1" shapeId="0" xr:uid="{3BA59A6C-D263-4FCE-B4AA-C7C08C7733C8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16" authorId="1" shapeId="0" xr:uid="{350EBE05-52EB-4B94-BBD4-F01B33E13EB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17" authorId="1" shapeId="0" xr:uid="{F3A87F06-110F-4967-9735-3FAA0E88C8FA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18" authorId="1" shapeId="0" xr:uid="{E20ECF38-51D9-454C-A162-BF9FDE8AE1AE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19" authorId="1" shapeId="0" xr:uid="{582DE4B0-5368-4843-AEC9-BB8712EDD08B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20" authorId="1" shapeId="0" xr:uid="{334C8040-F7B3-463A-90E0-1FD44CA4AB66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21" authorId="1" shapeId="0" xr:uid="{FF90D345-620A-4090-B221-9DAFF1E0635C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22" authorId="1" shapeId="0" xr:uid="{8C388114-5EA1-4130-B2F8-F78942E557C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23" authorId="1" shapeId="0" xr:uid="{8B83B939-5C09-4FAA-80DC-8FB35FD7660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24" authorId="1" shapeId="0" xr:uid="{C591B94F-284C-4DC0-A075-8F8C9A5D0C6D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25" authorId="1" shapeId="0" xr:uid="{E46557CB-B86A-4492-AFB7-C29F70F4AB1A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26" authorId="1" shapeId="0" xr:uid="{60299648-747E-4608-81BD-9F1BB8E0F1E3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27" authorId="1" shapeId="0" xr:uid="{13C157A2-675B-4100-8E79-22C22539753F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28" authorId="1" shapeId="0" xr:uid="{64807C61-430A-45DB-9969-AB4F972BC474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29" authorId="1" shapeId="0" xr:uid="{A60C9361-3333-4A78-B8EE-08CE6D8E86D6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30" authorId="1" shapeId="0" xr:uid="{87CB3345-9AFD-4BEB-87DE-4422ED05665F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31" authorId="1" shapeId="0" xr:uid="{63063C34-4D3E-4A3E-A5B6-6A29CCA79ABF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32" authorId="1" shapeId="0" xr:uid="{B4E457DA-A7E7-4399-87F0-D9DEEE4BE9CA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33" authorId="1" shapeId="0" xr:uid="{072C8E36-27E0-47FD-B3AC-A14CFE03F428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34" authorId="1" shapeId="0" xr:uid="{05A31CFC-3BCE-49CD-8278-72B39B70AC78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35" authorId="1" shapeId="0" xr:uid="{2C9ED510-A7D9-43D1-AB86-469D177EE184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36" authorId="1" shapeId="0" xr:uid="{7AA0B36F-B7EA-4884-9840-618A4AC2DF4C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37" authorId="1" shapeId="0" xr:uid="{916938D5-C540-4015-B1FB-C098FEADA6BC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38" authorId="1" shapeId="0" xr:uid="{E8804D73-8252-476F-8C0F-A6D0E9776762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39" authorId="1" shapeId="0" xr:uid="{4D3D2497-1D85-4DAC-99D4-6655F9038830}">
      <text>
        <r>
          <rPr>
            <sz val="9"/>
            <color indexed="81"/>
            <rFont val="Tahoma"/>
            <family val="2"/>
            <charset val="204"/>
          </rPr>
          <t xml:space="preserve">Юный судья до достижения 16 лет
</t>
        </r>
      </text>
    </comment>
    <comment ref="N240" authorId="1" shapeId="0" xr:uid="{C5D5C82F-20CD-4E80-9C46-449812155C7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41" authorId="1" shapeId="0" xr:uid="{A443DDCE-EC68-4BF1-B622-9C8582D69C2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42" authorId="1" shapeId="0" xr:uid="{58FF90EA-B82D-4204-9767-909BF7AAF186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43" authorId="1" shapeId="0" xr:uid="{14DF686A-283E-4AB9-AED5-67321874AAD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44" authorId="1" shapeId="0" xr:uid="{497C7130-EFF3-47D0-90F2-50F212EF38B2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45" authorId="1" shapeId="0" xr:uid="{B263BE77-FDB4-494D-AFEC-83B0D75BA185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46" authorId="1" shapeId="0" xr:uid="{5F9EA2CB-A01A-48D7-889C-294291B6E5E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47" authorId="1" shapeId="0" xr:uid="{0BF36F53-005F-4D2F-9B93-6BFDF34BFE14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48" authorId="1" shapeId="0" xr:uid="{881F3945-30D4-45BF-8F62-65A88AA0E3B1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49" authorId="1" shapeId="0" xr:uid="{5BF27726-68E6-46C8-9C16-22094D0A5D8A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50" authorId="1" shapeId="0" xr:uid="{8D9F5072-6F89-489C-A446-38AC9B2FEA11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51" authorId="1" shapeId="0" xr:uid="{8157B402-3CF8-4985-883B-6DC018AC8C0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52" authorId="1" shapeId="0" xr:uid="{A28689F4-3C67-4F8A-A77D-ED57B36C23AC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53" authorId="1" shapeId="0" xr:uid="{D0ECCB48-64B8-438B-80EF-7E0F7CC0A84B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54" authorId="1" shapeId="0" xr:uid="{FABD2621-C025-491F-8D0E-5BEDD4862E55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55" authorId="1" shapeId="0" xr:uid="{E43B30B9-5D12-414B-B54A-0C245F033371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56" authorId="1" shapeId="0" xr:uid="{1AFE5139-474E-422D-B23B-90E7AEF9FC72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57" authorId="1" shapeId="0" xr:uid="{9029DEAB-5709-470A-85EB-D7C59820F807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58" authorId="1" shapeId="0" xr:uid="{A5DC830D-5A62-4774-93D4-F53BF1B60582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59" authorId="1" shapeId="0" xr:uid="{B461D7D8-FC65-4CAF-A1A6-E725D4D237AE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60" authorId="1" shapeId="0" xr:uid="{BDAA2DAF-F15E-48A2-B1BB-40B001E4A650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61" authorId="1" shapeId="0" xr:uid="{1C2F8EA4-0CAB-4E43-BF4D-2A4AAF6B88C2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62" authorId="1" shapeId="0" xr:uid="{8E568AC5-8A28-4B74-8BDF-99D78841CA7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63" authorId="1" shapeId="0" xr:uid="{205ABB20-E5EE-47B7-8974-E290CD6117A4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64" authorId="1" shapeId="0" xr:uid="{4B368E02-A4A7-4E71-BA5C-E8737E66C12D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65" authorId="1" shapeId="0" xr:uid="{1BD96661-9076-484E-B8C8-BC94902E20B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66" authorId="1" shapeId="0" xr:uid="{F4CE0750-EDAC-4225-A1D0-5C6B2BEF12B8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67" authorId="1" shapeId="0" xr:uid="{15F1E114-E673-46B7-8928-92DC56ACB03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68" authorId="1" shapeId="0" xr:uid="{A7CBFA97-FDDD-421A-8A1A-50C3952E200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69" authorId="1" shapeId="0" xr:uid="{56B3B236-C2DF-41CC-A331-094981B6C3A9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70" authorId="1" shapeId="0" xr:uid="{C8F9FD76-6A4F-42B8-8C87-D3598644ED43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71" authorId="1" shapeId="0" xr:uid="{955D35F8-2F61-44D4-ABC1-870F2016D99B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72" authorId="1" shapeId="0" xr:uid="{2A2ED9EB-3B4D-4104-B094-6FFD6160B86B}">
      <text>
        <r>
          <rPr>
            <sz val="9"/>
            <color indexed="81"/>
            <rFont val="Tahoma"/>
            <family val="2"/>
            <charset val="204"/>
          </rPr>
          <t xml:space="preserve">Юный судья до достижения 16 лет
</t>
        </r>
      </text>
    </comment>
    <comment ref="N273" authorId="1" shapeId="0" xr:uid="{2C883F81-3F57-4494-86B4-CE1080B15FCD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74" authorId="1" shapeId="0" xr:uid="{267E1A48-C78F-47C1-82BD-69D6B8C7159B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75" authorId="1" shapeId="0" xr:uid="{1EC5A922-1657-4E3B-B4A7-862B1E9DC0D1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76" authorId="1" shapeId="0" xr:uid="{70AB1E70-61BC-4FDE-A4B7-9591BEEBEE7A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77" authorId="1" shapeId="0" xr:uid="{C0B6EA7D-79C2-4B74-9968-E78DCAB0E56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78" authorId="1" shapeId="0" xr:uid="{F63ADFD1-5C9B-42AC-B55F-739BE7EC525D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79" authorId="1" shapeId="0" xr:uid="{2ECEC129-3399-4CFF-A1A4-C3041FC91EA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80" authorId="1" shapeId="0" xr:uid="{B41BC78B-4190-4C03-B9E2-25155D3B4F2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81" authorId="1" shapeId="0" xr:uid="{A352F901-20B8-4C75-B3FF-BB8D910222B0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82" authorId="1" shapeId="0" xr:uid="{00C99BD4-9ACC-4F77-BCFC-B916907C5D5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83" authorId="1" shapeId="0" xr:uid="{D7AE6F73-3BDD-41F2-9828-A7B5486D4327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84" authorId="1" shapeId="0" xr:uid="{03082316-332B-49B9-ADD3-4724939F6A5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85" authorId="1" shapeId="0" xr:uid="{E70DAF08-7BCD-4AA1-8612-10E1DFC0F2FF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86" authorId="1" shapeId="0" xr:uid="{0E26AFBB-15EF-4F59-A54F-C3C10862B9E8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87" authorId="1" shapeId="0" xr:uid="{6BFDC73E-CEF9-4B33-93FD-52658371136B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88" authorId="1" shapeId="0" xr:uid="{42480688-3936-4A58-B941-2ED2D7E60644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89" authorId="1" shapeId="0" xr:uid="{A83E2685-E1E4-498E-BAD4-C6B4A00AF47C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90" authorId="1" shapeId="0" xr:uid="{C94870DA-4865-4D16-9472-0ECBC39932FF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91" authorId="1" shapeId="0" xr:uid="{E5F5B4BD-DBB2-407D-94D0-BDC9318D5D73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92" authorId="1" shapeId="0" xr:uid="{375F9EB0-91E4-43A2-AB8E-DB5CF741B9E0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293" authorId="1" shapeId="0" xr:uid="{439BB422-99BC-407E-9206-1498C284D092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94" authorId="1" shapeId="0" xr:uid="{8538D386-D909-485D-85DE-606CEB38535F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295" authorId="1" shapeId="0" xr:uid="{82611B5A-9164-4703-AE4A-CAE8B30C17AD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96" authorId="1" shapeId="0" xr:uid="{FF3AAD93-E908-4836-9A93-163DECAD3339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97" authorId="1" shapeId="0" xr:uid="{30798D04-34FE-46EF-8D9B-EA1385812AF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298" authorId="1" shapeId="0" xr:uid="{74B88AD0-8493-4788-AF16-42D126FC6F1D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299" authorId="1" shapeId="0" xr:uid="{A7E25229-E970-44D1-8318-972084513227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00" authorId="1" shapeId="0" xr:uid="{C9EC1473-02C8-4A37-AF88-3643D773194A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01" authorId="1" shapeId="0" xr:uid="{C1E226AA-57C6-4E80-A392-50C42E4AE158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02" authorId="1" shapeId="0" xr:uid="{3CB68FD6-D6AB-4DA7-A3F9-FB5E62612C2D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03" authorId="1" shapeId="0" xr:uid="{0D03B60F-F65B-4AB8-9F8F-645FE4FB5239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04" authorId="1" shapeId="0" xr:uid="{6F0363BD-5FD4-42AA-BFA2-B96FCEDBEE9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05" authorId="1" shapeId="0" xr:uid="{3FCF6CB3-FF70-4FD8-A3B1-81CA290A0F3B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06" authorId="1" shapeId="0" xr:uid="{B333A399-B645-4DE4-8436-0566B87B7379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07" authorId="1" shapeId="0" xr:uid="{E8267C43-4EF4-4F3E-9757-13DB0D836E1E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08" authorId="1" shapeId="0" xr:uid="{2A288C4E-52DF-4108-AD80-632CB39DF508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09" authorId="1" shapeId="0" xr:uid="{8000C88C-BE1E-4F37-A382-EBB32F62E6C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10" authorId="1" shapeId="0" xr:uid="{DD793063-CBF8-498A-8182-2711A952811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11" authorId="1" shapeId="0" xr:uid="{738F2728-8225-40BB-BEE5-A91873F60E3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12" authorId="1" shapeId="0" xr:uid="{3E8EED1B-B1DE-42D7-AE46-5EA189CA934A}">
      <text>
        <r>
          <rPr>
            <sz val="9"/>
            <color indexed="81"/>
            <rFont val="Tahoma"/>
            <family val="2"/>
            <charset val="204"/>
          </rPr>
          <t xml:space="preserve">Юный судья до достижения 16 лет
</t>
        </r>
      </text>
    </comment>
    <comment ref="N313" authorId="1" shapeId="0" xr:uid="{906FC5F0-9574-4C40-B364-9B72CFCC7ADE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14" authorId="1" shapeId="0" xr:uid="{DBA1807B-CDFF-4329-BC62-8505018BA128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15" authorId="1" shapeId="0" xr:uid="{CA9EBBBA-AFF8-4A02-B6A7-B42E13E97B3C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16" authorId="1" shapeId="0" xr:uid="{070C5C4A-1DF1-4CC1-969E-196E622FE7AB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17" authorId="1" shapeId="0" xr:uid="{3AC13BC8-689F-47BC-9AE0-E51BDA3B2117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18" authorId="1" shapeId="0" xr:uid="{82D1FBB5-81A7-45E1-942E-AB7CAF7AD172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19" authorId="1" shapeId="0" xr:uid="{1FF2488F-28B6-4D4A-B59C-1ECE999F4AFD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20" authorId="1" shapeId="0" xr:uid="{4273BC86-B847-4054-9B69-88F3BE23D902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21" authorId="1" shapeId="0" xr:uid="{92AB53EB-0C0F-47AB-928D-6AC39AA6E74F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22" authorId="1" shapeId="0" xr:uid="{916A0B9B-D5A0-4CF6-9EE2-92B59B1915F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23" authorId="1" shapeId="0" xr:uid="{A5C69B8A-0ABC-4B3E-B698-07290AA93E7D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24" authorId="1" shapeId="0" xr:uid="{6C7FFA20-75F1-49E6-95CA-EE892FB4C19D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25" authorId="1" shapeId="0" xr:uid="{E1F3D317-8410-4A65-B8DD-4008360656C6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26" authorId="1" shapeId="0" xr:uid="{D6C11C72-11DF-452C-A3F8-CECD62B42B13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27" authorId="1" shapeId="0" xr:uid="{2AA81D4C-9B34-4399-B0AC-CB30A3E3CC74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28" authorId="1" shapeId="0" xr:uid="{97EC8B3E-40E4-496B-993A-4B82D1806314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29" authorId="1" shapeId="0" xr:uid="{74F69A71-9BC8-4AC1-B7DD-C1BCD2E24E91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30" authorId="1" shapeId="0" xr:uid="{2EDDD44D-74CE-4DE9-ADFC-688B0AF0E2D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31" authorId="1" shapeId="0" xr:uid="{F2462AC0-671F-4F1C-AC4C-89FB649035A3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32" authorId="1" shapeId="0" xr:uid="{215DF374-C07C-46C7-8519-A4F935360E8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33" authorId="1" shapeId="0" xr:uid="{77ADBB64-D2E5-44F2-979A-2040EBAE5EC5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334" authorId="1" shapeId="0" xr:uid="{5D32CB05-8746-4986-9A6F-81EA31253A9B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35" authorId="1" shapeId="0" xr:uid="{469095C5-FC1F-412C-A0FC-6C6CC6401D24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36" authorId="1" shapeId="0" xr:uid="{8ED9DCE6-1616-4A73-8110-59872DF5AC3B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37" authorId="1" shapeId="0" xr:uid="{79B514D3-505D-4482-861E-3D3877255316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38" authorId="1" shapeId="0" xr:uid="{0DF6B5BD-CAE8-44CB-A064-995AD462F232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39" authorId="1" shapeId="0" xr:uid="{B5A52B51-0E9D-46E2-96F2-824EDE4E3D4C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40" authorId="1" shapeId="0" xr:uid="{66F50780-D17C-4745-8108-B6915B8740A2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41" authorId="1" shapeId="0" xr:uid="{BDBE0848-52D5-4009-A0CA-DE471F350DE0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42" authorId="1" shapeId="0" xr:uid="{337A8D27-F03D-4F61-8568-351B6985ACAF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43" authorId="1" shapeId="0" xr:uid="{5AB52EB7-0031-488E-BB82-3FF3692B6ABC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44" authorId="1" shapeId="0" xr:uid="{6F60AD67-51C9-4DB3-B88C-15FBC20E25BF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45" authorId="1" shapeId="0" xr:uid="{6354AB6F-FE1F-4AD7-A733-7AA413B943C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46" authorId="1" shapeId="0" xr:uid="{8F5AB094-8B9F-45D2-BABD-5389CD301C5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47" authorId="1" shapeId="0" xr:uid="{45AE657E-BDFF-4A7B-972A-7B00CDFA3335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48" authorId="1" shapeId="0" xr:uid="{00441454-B15D-4C1E-AA7E-5ED4EC3DBDF2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49" authorId="1" shapeId="0" xr:uid="{238F167E-3A6F-42F3-942A-30AFA8F3F492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50" authorId="1" shapeId="0" xr:uid="{A7D458C7-82BD-4A50-A861-A7E86FF8CF9B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51" authorId="1" shapeId="0" xr:uid="{75CE3508-757D-428C-B1F2-010D100DDC23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52" authorId="1" shapeId="0" xr:uid="{570F59C6-ED35-4DF2-ACB9-1CC9E2C3CD9B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53" authorId="1" shapeId="0" xr:uid="{192F8C78-A605-4A91-B559-4972107FE822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354" authorId="1" shapeId="0" xr:uid="{26862BAE-639F-4661-8CAA-D9F423B9753E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55" authorId="1" shapeId="0" xr:uid="{56149CE6-B54E-4D7C-B289-4DC7C8662CD5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56" authorId="1" shapeId="0" xr:uid="{30278F93-7361-417B-B817-959D54C15810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357" authorId="1" shapeId="0" xr:uid="{2776519B-DD8F-43D8-804F-A8FE708E05EB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58" authorId="1" shapeId="0" xr:uid="{55E8A986-BA34-4230-B073-2D4E409B0A94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59" authorId="1" shapeId="0" xr:uid="{C392836A-80D3-47E0-9FB4-B4DD1D99FC6D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60" authorId="1" shapeId="0" xr:uid="{C6BC64CE-3CEF-42B1-B521-F4B1B530977D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61" authorId="1" shapeId="0" xr:uid="{868ECC21-BBBF-492F-A609-DC508C00ABE0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62" authorId="1" shapeId="0" xr:uid="{B2095C28-F377-4F5C-BE98-73FE98C9503C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63" authorId="1" shapeId="0" xr:uid="{3EA98341-E2E0-4237-8F2A-DDC5DB583C42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64" authorId="1" shapeId="0" xr:uid="{E6614F23-765E-45B3-B18F-4DDC6A7B44C1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65" authorId="1" shapeId="0" xr:uid="{6607004B-780C-4A01-9AA7-73F958D70E4A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66" authorId="1" shapeId="0" xr:uid="{71F95887-38D5-4798-BD0F-17A0B3AF4107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67" authorId="1" shapeId="0" xr:uid="{B4607D8B-EE3C-4A73-BA59-244BF020B90C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68" authorId="1" shapeId="0" xr:uid="{E9FE6E88-D18F-41B6-AA42-0829748DB6C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69" authorId="1" shapeId="0" xr:uid="{68CFCD18-D00F-4B96-A3DD-FEC43B6AC51B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70" authorId="1" shapeId="0" xr:uid="{0CC0B69C-22E7-42BD-8E28-0D22417C20DD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71" authorId="1" shapeId="0" xr:uid="{F607C4E3-5ADF-4DF6-969B-F7E728A7D307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72" authorId="1" shapeId="0" xr:uid="{D3D6C3A5-FC17-4205-8833-42356A07F994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73" authorId="1" shapeId="0" xr:uid="{34CE0390-418E-47B3-8F91-0A068F43A7D1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74" authorId="1" shapeId="0" xr:uid="{63B23807-DF03-4C73-AAA2-D78874E79CEC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75" authorId="1" shapeId="0" xr:uid="{4A55AC6A-9B44-4735-8683-7EFDA7B9E3BA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76" authorId="1" shapeId="0" xr:uid="{F948E0DB-AC46-4298-8E05-4283AA8BB548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77" authorId="1" shapeId="0" xr:uid="{CE9FCF59-9180-4D82-8946-36E87EE1D7A1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78" authorId="1" shapeId="0" xr:uid="{9B21FFDD-5CA3-46BF-B7FF-DBEF70131EDA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79" authorId="1" shapeId="0" xr:uid="{D9D85A88-C045-4528-94E8-93E1CF94E298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80" authorId="1" shapeId="0" xr:uid="{4E653134-F797-4D80-8D22-9E2D4AED9D52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81" authorId="1" shapeId="0" xr:uid="{761BA119-9CCF-45D3-A2D7-17DAD696DC74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82" authorId="1" shapeId="0" xr:uid="{5E250BDA-FEF7-4E97-83B4-55ABBC2FD6A8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83" authorId="1" shapeId="0" xr:uid="{B3D78049-5103-457A-9988-DE6AD4A1D279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84" authorId="1" shapeId="0" xr:uid="{82456B14-2DDE-476F-B244-944A37255294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85" authorId="1" shapeId="0" xr:uid="{C71E6A3C-2724-47C6-8FFB-7A9ED3ABF4F0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86" authorId="1" shapeId="0" xr:uid="{8AB05084-4B93-48F2-9CD5-7FAD02CCA1BC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87" authorId="1" shapeId="0" xr:uid="{F709E9B6-EDAF-40B5-914A-FB7712414355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88" authorId="1" shapeId="0" xr:uid="{086CDFF4-DF03-4546-8AC9-911B04354646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389" authorId="1" shapeId="0" xr:uid="{16F4856A-ED32-4753-A7A3-EFCABDA6503B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90" authorId="1" shapeId="0" xr:uid="{655A111A-4293-460B-B84D-1DA091334BB8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91" authorId="1" shapeId="0" xr:uid="{4776B5C1-C2AE-45AB-8318-85A1016EF75C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392" authorId="1" shapeId="0" xr:uid="{E6BC8096-9754-440A-903C-73BA14FE313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93" authorId="1" shapeId="0" xr:uid="{C66587E2-6F8E-4E03-BD7E-C3DA94EFBE4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94" authorId="1" shapeId="0" xr:uid="{61CBFDF3-4DEF-4BA4-85F6-BC112270C43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95" authorId="1" shapeId="0" xr:uid="{0B65D8B5-1193-4CE3-BDB4-8C9334CECBCC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96" authorId="1" shapeId="0" xr:uid="{31E22C9E-3AA0-476D-87AA-A5A5CE795E86}">
      <text>
        <r>
          <rPr>
            <sz val="9"/>
            <color indexed="81"/>
            <rFont val="Tahoma"/>
            <family val="2"/>
            <charset val="204"/>
          </rPr>
          <t xml:space="preserve">Юный судья до достижения 16 лет
</t>
        </r>
      </text>
    </comment>
    <comment ref="N397" authorId="1" shapeId="0" xr:uid="{3D8EF5D5-B699-4F6A-8361-FE14B5DB90A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398" authorId="1" shapeId="0" xr:uid="{FFE6B579-7E15-44FA-A51B-47CB6AF51A03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399" authorId="1" shapeId="0" xr:uid="{80FBE4A5-0599-4A82-850F-645C62D3FFBC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00" authorId="1" shapeId="0" xr:uid="{8BBEDFEA-1346-439A-A45F-649122AB2FE4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01" authorId="1" shapeId="0" xr:uid="{BE7F650B-A123-4838-A025-A3CED790D072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02" authorId="1" shapeId="0" xr:uid="{12482A0B-C13B-47B1-B942-25AF05F527C3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403" authorId="1" shapeId="0" xr:uid="{CF2A7615-94FC-4CFA-9CC6-0F9DC6502509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04" authorId="1" shapeId="0" xr:uid="{C92D629B-C56B-47AA-BE3C-5EC5769ECEC2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05" authorId="1" shapeId="0" xr:uid="{5FD41B5E-CB1A-4B7A-8C14-4DD9BC53DB5A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406" authorId="1" shapeId="0" xr:uid="{DDB7131E-DD46-4DDC-8FE7-D09888DECA18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407" authorId="1" shapeId="0" xr:uid="{A0BD27C8-03FD-4E9D-AD1D-9F561815CCB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08" authorId="1" shapeId="0" xr:uid="{9A2D5D3D-7BF5-4385-A77C-1FFCBC85E538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409" authorId="1" shapeId="0" xr:uid="{852FCA7C-44BC-4486-B5FE-3C88C2484247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10" authorId="1" shapeId="0" xr:uid="{249D2D95-3AB4-4AA7-B4A7-6D9B2EABFD41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411" authorId="1" shapeId="0" xr:uid="{E73B6419-17D2-4EE2-B97F-B95324DEF501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412" authorId="1" shapeId="0" xr:uid="{83026EC3-42D3-4EC0-ACBB-28070DC63F95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413" authorId="1" shapeId="0" xr:uid="{921383D4-6A8A-49D7-A871-529D884858CB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14" authorId="1" shapeId="0" xr:uid="{81AC5BD0-B8BE-4A12-8B0D-36C9052819B4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15" authorId="1" shapeId="0" xr:uid="{A32E160F-1C35-417D-AE15-3DD7848B1D3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16" authorId="1" shapeId="0" xr:uid="{361276D9-684F-4E50-BF5B-6B3991DD1F5E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417" authorId="1" shapeId="0" xr:uid="{8D9FBD96-D39F-4788-A30B-4F7B26F5944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18" authorId="1" shapeId="0" xr:uid="{D8D02ABA-4C12-488D-868C-F7EF9637A129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19" authorId="1" shapeId="0" xr:uid="{560915EB-CBA8-43F6-BE91-8FAB2BE6F831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420" authorId="1" shapeId="0" xr:uid="{B78CEB4D-8130-45D6-91CB-F5C1D25AE6E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21" authorId="1" shapeId="0" xr:uid="{5F43173E-0B48-457A-8512-625DFFB7BEB8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422" authorId="1" shapeId="0" xr:uid="{1F73D880-8D3C-451B-9962-F1C4EE3B0B06}">
      <text>
        <r>
          <rPr>
            <sz val="9"/>
            <color indexed="81"/>
            <rFont val="Tahoma"/>
            <family val="2"/>
            <charset val="204"/>
          </rPr>
          <t xml:space="preserve">Юный судья до достижения 16 лет
</t>
        </r>
      </text>
    </comment>
    <comment ref="N423" authorId="1" shapeId="0" xr:uid="{E095A2C6-7BC0-4EB7-8BF7-1C25B58BFF13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24" authorId="1" shapeId="0" xr:uid="{1835E177-7FC6-4A6E-A747-D18AAF03A978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25" authorId="1" shapeId="0" xr:uid="{9997D68A-935E-4C78-90C9-9C7413CC37AB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426" authorId="1" shapeId="0" xr:uid="{EEBB012A-F4A4-486D-A144-4FD8A57BF4C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27" authorId="1" shapeId="0" xr:uid="{61CB23DC-DE12-4157-8BF6-02430ED0DC39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428" authorId="1" shapeId="0" xr:uid="{523983E4-668E-4892-9C5E-F7C62C9AEB33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429" authorId="1" shapeId="0" xr:uid="{6800B43B-8E4F-4FF6-A8CA-CEF104549607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30" authorId="1" shapeId="0" xr:uid="{7E0E8D29-9761-46FE-BD36-FFC712BA47AB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31" authorId="1" shapeId="0" xr:uid="{D490440F-4A6F-422B-925F-E3EB6961BCE9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432" authorId="1" shapeId="0" xr:uid="{04C4F22A-D20B-4B69-800D-2B5E2E24E8D8}">
      <text>
        <r>
          <rPr>
            <sz val="9"/>
            <color indexed="81"/>
            <rFont val="Tahoma"/>
            <family val="2"/>
            <charset val="204"/>
          </rPr>
          <t xml:space="preserve">Юный судья до достижения 16 лет
</t>
        </r>
      </text>
    </comment>
    <comment ref="N433" authorId="1" shapeId="0" xr:uid="{8A7FAAE7-35D1-4E94-A4BC-F8564D108BAD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34" authorId="1" shapeId="0" xr:uid="{2EF41D0B-E37A-4BCA-9511-E39D5C3969CF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35" authorId="1" shapeId="0" xr:uid="{CDEA7CD6-1E66-495F-8585-80136D8841D8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36" authorId="1" shapeId="0" xr:uid="{63E260C0-FA06-49C6-9CCD-AD636014C798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437" authorId="1" shapeId="0" xr:uid="{90167AA4-34C3-4326-9DD0-58D2942F7A2A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476" authorId="1" shapeId="0" xr:uid="{75F7D3AB-1A01-49D1-BDC8-A28B2ECAF444}">
      <text>
        <r>
          <rPr>
            <sz val="9"/>
            <color indexed="81"/>
            <rFont val="Tahoma"/>
            <family val="2"/>
            <charset val="204"/>
          </rPr>
          <t xml:space="preserve">Юный судья до достижения 16 лет
</t>
        </r>
      </text>
    </comment>
    <comment ref="N477" authorId="1" shapeId="0" xr:uid="{98AB73DC-6530-406F-904A-4209DA6013C1}">
      <text>
        <r>
          <rPr>
            <sz val="9"/>
            <color indexed="81"/>
            <rFont val="Tahoma"/>
            <family val="2"/>
            <charset val="204"/>
          </rPr>
          <t xml:space="preserve">+1 год для 3 категории
</t>
        </r>
      </text>
    </comment>
    <comment ref="N478" authorId="1" shapeId="0" xr:uid="{48250AD1-EEFF-4CDE-925F-210E8D2A40C5}">
      <text>
        <r>
          <rPr>
            <sz val="9"/>
            <color indexed="81"/>
            <rFont val="Tahoma"/>
            <family val="2"/>
            <charset val="204"/>
          </rPr>
          <t xml:space="preserve">Подтвержденая 3 категория
</t>
        </r>
      </text>
    </comment>
    <comment ref="N479" authorId="1" shapeId="0" xr:uid="{6479E262-5DC2-495A-BD9A-6457BA9AB7CA}">
      <text>
        <r>
          <rPr>
            <sz val="9"/>
            <color indexed="81"/>
            <rFont val="Tahoma"/>
            <family val="2"/>
            <charset val="204"/>
          </rPr>
          <t xml:space="preserve">+2 года ко 2 и 1 категории
</t>
        </r>
      </text>
    </comment>
    <comment ref="N480" authorId="1" shapeId="0" xr:uid="{26B68B23-1821-435C-B036-D1B2D63D345C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2 и 1 категории
</t>
        </r>
      </text>
    </comment>
    <comment ref="N481" authorId="1" shapeId="0" xr:uid="{54F7294A-A396-47E7-8E97-20C7F7AF1646}">
      <text>
        <r>
          <rPr>
            <sz val="9"/>
            <color indexed="81"/>
            <rFont val="Tahoma"/>
            <family val="2"/>
            <charset val="204"/>
          </rPr>
          <t xml:space="preserve">+4 года к ССВК категории
</t>
        </r>
      </text>
    </comment>
    <comment ref="N482" authorId="1" shapeId="0" xr:uid="{CE5AE373-BD19-4702-9611-F8509708F296}">
      <text>
        <r>
          <rPr>
            <sz val="9"/>
            <color indexed="81"/>
            <rFont val="Tahoma"/>
            <family val="2"/>
            <charset val="204"/>
          </rPr>
          <t xml:space="preserve">Подтвержденная ССВК категории
</t>
        </r>
      </text>
    </comment>
  </commentList>
</comments>
</file>

<file path=xl/sharedStrings.xml><?xml version="1.0" encoding="utf-8"?>
<sst xmlns="http://schemas.openxmlformats.org/spreadsheetml/2006/main" count="5675" uniqueCount="1077">
  <si>
    <t>Карточка учета спортивной судейской деятельности спортивного судьи</t>
  </si>
  <si>
    <t>Наименование вида спорта (спортивной дисциплины), номер – код вида спорта в соответствии с Всероссийским реестром видов спорта</t>
  </si>
  <si>
    <t>  </t>
  </si>
  <si>
    <t>Фамилия</t>
  </si>
  <si>
    <t>Субъект Российской Федерации</t>
  </si>
  <si>
    <t>фото</t>
  </si>
  <si>
    <t>Имя</t>
  </si>
  <si>
    <t>Наименование организации, осуществляющей учет судейской деятельности спортивного судьи</t>
  </si>
  <si>
    <t xml:space="preserve">Отчество </t>
  </si>
  <si>
    <t>(при наличии)</t>
  </si>
  <si>
    <t>Адрес (место нахождения) организации, осуществляющей учет судейской деятельности спортивного судьи</t>
  </si>
  <si>
    <t>Дата рождения</t>
  </si>
  <si>
    <t>(число, месяц, год)</t>
  </si>
  <si>
    <t>Образование</t>
  </si>
  <si>
    <t>Спортивное звание (при наличии)</t>
  </si>
  <si>
    <t>Адрес (место жительства)</t>
  </si>
  <si>
    <t>контактный телефон</t>
  </si>
  <si>
    <t>Место работы (учебы), должность</t>
  </si>
  <si>
    <t>Адрес электронной почты</t>
  </si>
  <si>
    <t>Квалификационная категория спортивного судьи</t>
  </si>
  <si>
    <t>Кем присвоена квалификационная категория спортивного судьи</t>
  </si>
  <si>
    <t>Дата присвоения</t>
  </si>
  <si>
    <t>Реквизиты документа о присвоении квалификационной категории спортивного судьи</t>
  </si>
  <si>
    <t>Должность, фамилия, инициалы лица, подписавшего документ</t>
  </si>
  <si>
    <t>Подпись</t>
  </si>
  <si>
    <t>Оборотная сторона</t>
  </si>
  <si>
    <t xml:space="preserve">Практика спортивного судейства, теоретическая подготовка, квалификационный зачет </t>
  </si>
  <si>
    <t>Практика спортивного судейства</t>
  </si>
  <si>
    <t xml:space="preserve">Теоретическая подготовка </t>
  </si>
  <si>
    <t>Квалификационный зачет</t>
  </si>
  <si>
    <t>Участие в теоретических занятиях в качестве лектора</t>
  </si>
  <si>
    <t>Участие в теоретических занятиях в качестве участника</t>
  </si>
  <si>
    <t xml:space="preserve">Наименование официальных соревнований </t>
  </si>
  <si>
    <t>Статус официальных соревнований</t>
  </si>
  <si>
    <t>Наименование должности спортивного судьи</t>
  </si>
  <si>
    <t>Оценка</t>
  </si>
  <si>
    <t>Форма (тема) теоретического занятия</t>
  </si>
  <si>
    <t>Дата проведения (число, месяц, год)</t>
  </si>
  <si>
    <t>№ протокола</t>
  </si>
  <si>
    <t>Лицевая сторона</t>
  </si>
  <si>
    <t>Отчество (при наличии)</t>
  </si>
  <si>
    <t>Дата проведения официальных соревнований (число, месяц, год)</t>
  </si>
  <si>
    <t xml:space="preserve">Дата проведения (число, месяц, год) </t>
  </si>
  <si>
    <t>Начало деятельности в качестве спортивного судьи (число, месяц, год)</t>
  </si>
  <si>
    <t>Московская область</t>
  </si>
  <si>
    <t>Московская областная региональная общественная органиция "Федерация Айкидо"</t>
  </si>
  <si>
    <t>141006, Московская область, г. Мытищи, ул. 1-я Пролетарская, д. 2</t>
  </si>
  <si>
    <t>Гун</t>
  </si>
  <si>
    <t>Илья</t>
  </si>
  <si>
    <t>Семенович</t>
  </si>
  <si>
    <t>высшее</t>
  </si>
  <si>
    <t>01</t>
  </si>
  <si>
    <t>Наименование действующей квалификационной категории спортивного судьи</t>
  </si>
  <si>
    <r>
      <t xml:space="preserve">Сроки проведения официального соревнования    </t>
    </r>
    <r>
      <rPr>
        <sz val="6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(с дд/мм/гг до дд/мм/гг)</t>
    </r>
  </si>
  <si>
    <t xml:space="preserve">Наименование официального соревнования </t>
  </si>
  <si>
    <t>Статус официального соревнования</t>
  </si>
  <si>
    <t>Наименование должности спортивного судьи и оценка судейства</t>
  </si>
  <si>
    <t>Наименование вида спорта (спортивной дисциплины)</t>
  </si>
  <si>
    <t>Номер-код вид спорта</t>
  </si>
  <si>
    <t>Наименование и адрес (место нахождения) организации, осуществляющей учет судейской деятельности спортивного судьи</t>
  </si>
  <si>
    <t>Участие в теоретических занятиях, сдача нормативов по физической подготовке (для видов спорта, где такие нормативы предусмотрены правилами вида спорта), сдача квалификационного зачета, прохождение аттестации</t>
  </si>
  <si>
    <t>Дата (число, месяц, год)</t>
  </si>
  <si>
    <t>Наименование органа исполнительной власти субъекта Российской Федерации в области физической культуры и спорта  или федерального органа исполнительной власти, осуществляющего руководство развитием военно-прикладных или служебно-прикладных видов спорта</t>
  </si>
  <si>
    <t xml:space="preserve">Решение общероссийской спортивной федерации:  </t>
  </si>
  <si>
    <t>протокол  от  «_____»_______________20     г. №_____</t>
  </si>
  <si>
    <t xml:space="preserve">                                                    (Фамилия, инициалы)                                                                                                                                             </t>
  </si>
  <si>
    <t xml:space="preserve">Подпись        ____________________________________                                                                          </t>
  </si>
  <si>
    <t xml:space="preserve">Подпись       _______________________________________                                        </t>
  </si>
  <si>
    <t xml:space="preserve">                                  (число, месяц, год)</t>
  </si>
  <si>
    <t xml:space="preserve">Дата              ____________________________________       </t>
  </si>
  <si>
    <t xml:space="preserve">                                (число, месяц, год)</t>
  </si>
  <si>
    <t>Место печати (при наличии)</t>
  </si>
  <si>
    <t>Место печати</t>
  </si>
  <si>
    <t>Дата присвоения предыдущей квалификационной категории спортивного судьи (число, месяц, год)</t>
  </si>
  <si>
    <t xml:space="preserve"> __________________                        ______________________  </t>
  </si>
  <si>
    <t xml:space="preserve">Руководитель общероссийской спортивной федерации  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</si>
  <si>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Должность                               (Фамилия, инициалы)           </t>
  </si>
  <si>
    <t xml:space="preserve">Должность                                                 (Фамилия, инициалы)                   </t>
  </si>
  <si>
    <t xml:space="preserve">Подпись   _______________________________   </t>
  </si>
  <si>
    <t xml:space="preserve">Дата       ______________________________                                          </t>
  </si>
  <si>
    <t xml:space="preserve">Ответственный исполнитель   ___________        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</si>
  <si>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(Фамилия, инициалы)           Подпись                                                                                                                                                    </t>
  </si>
  <si>
    <t>0700001411Я</t>
  </si>
  <si>
    <t>Айкидо</t>
  </si>
  <si>
    <t>Московская областная региональная общественная органиция "Федерация Айкидо", Московская область, г. Мытищи, ул. 1-я Пролетарская, д. 2</t>
  </si>
  <si>
    <t xml:space="preserve">Дата поступления представления и документов  </t>
  </si>
  <si>
    <t xml:space="preserve"> Президент                                         Гун И.С.  </t>
  </si>
  <si>
    <t>1 Теоретическое занятие - Судейский семинар.</t>
  </si>
  <si>
    <t>Судейский семинар</t>
  </si>
  <si>
    <t>Зачет</t>
  </si>
  <si>
    <r>
      <t>____________________________________________</t>
    </r>
    <r>
      <rPr>
        <b/>
        <u/>
        <sz val="12"/>
        <color theme="1"/>
        <rFont val="Times New Roman"/>
        <family val="1"/>
        <charset val="204"/>
      </rPr>
      <t>Айкидо (0700001411Я)</t>
    </r>
    <r>
      <rPr>
        <u/>
        <sz val="12"/>
        <color theme="1"/>
        <rFont val="Times New Roman"/>
        <family val="1"/>
        <charset val="204"/>
      </rPr>
      <t>_______________________________________________</t>
    </r>
  </si>
  <si>
    <t>05</t>
  </si>
  <si>
    <t>09</t>
  </si>
  <si>
    <t>Гун И.С.</t>
  </si>
  <si>
    <t>06</t>
  </si>
  <si>
    <t>ООО "Клуб "Красная Панда", тренер</t>
  </si>
  <si>
    <t>03</t>
  </si>
  <si>
    <t xml:space="preserve"> Представление к присвоению квалификационной категории спортивного судьи третьей категории</t>
  </si>
  <si>
    <t>фото                                   3 х 4 см</t>
  </si>
  <si>
    <t>Москва</t>
  </si>
  <si>
    <t>г. Москва</t>
  </si>
  <si>
    <t>11</t>
  </si>
  <si>
    <t>12</t>
  </si>
  <si>
    <t>Управление по физической культуре и спорту г. Мытищи</t>
  </si>
  <si>
    <t>14</t>
  </si>
  <si>
    <t>2017</t>
  </si>
  <si>
    <t>30</t>
  </si>
  <si>
    <t>Карточка учета судейской деятельности спортивного судьи</t>
  </si>
  <si>
    <t>КАРТОЧКА УЧЕТА СУДЕЙСКОЙ ДЕЯТЕЛЬНОСТИ СПОРТИВНОГО СУДЬИ</t>
  </si>
  <si>
    <t>Наименование вида спорта</t>
  </si>
  <si>
    <t>Номер-код вида спорта</t>
  </si>
  <si>
    <t>число</t>
  </si>
  <si>
    <t>месяц</t>
  </si>
  <si>
    <t>год</t>
  </si>
  <si>
    <t>Муниципальное образование</t>
  </si>
  <si>
    <t>Дата начала судейской деятельности спортивного судьи</t>
  </si>
  <si>
    <t>Организация, осуществляющая учет судейской деятельности спортивного судьи</t>
  </si>
  <si>
    <t>Наименование</t>
  </si>
  <si>
    <t>Наименование организации, принявшей решение о присвоении/подтверждении/лишении/восстановлении квалификационной категории спортивного судьи</t>
  </si>
  <si>
    <t>Фамилия и инициалы должностного лица, подписавшего документ</t>
  </si>
  <si>
    <t>Печать организации, подпись, фамилия и инициалы лица, ответственного за оформление карточки учета</t>
  </si>
  <si>
    <t>Номер</t>
  </si>
  <si>
    <t>Наименование квалификационной категории спортивного судьи</t>
  </si>
  <si>
    <t>Телефон, адрес электронной почты</t>
  </si>
  <si>
    <t>Участие в теоретической подготовке в качестве</t>
  </si>
  <si>
    <t>Сдача квалификационного зачета (экзамена)</t>
  </si>
  <si>
    <t>Выполнение тестов по физической подготовке</t>
  </si>
  <si>
    <t>Проводящая организация, дата внесения записи, подпись, фамилия и инициалы лица, ответственного за оформление карточки учета</t>
  </si>
  <si>
    <t>Лектора</t>
  </si>
  <si>
    <t>Участника</t>
  </si>
  <si>
    <t>Должность спортивного судьи, наименование теста, результат</t>
  </si>
  <si>
    <t>Контактные телефоны,                          адрес электронной почты</t>
  </si>
  <si>
    <t>Присвоена/ подтверждена/ лишена/ восстановлена</t>
  </si>
  <si>
    <t>Реквизиты документа о присвоении/ подтверждении/ лишении/ восстановлении</t>
  </si>
  <si>
    <r>
      <t xml:space="preserve">           Адрес              </t>
    </r>
    <r>
      <rPr>
        <sz val="8"/>
        <color theme="1"/>
        <rFont val="Times New Roman"/>
        <family val="1"/>
        <charset val="204"/>
      </rPr>
      <t>(место нахождения)</t>
    </r>
  </si>
  <si>
    <r>
      <t xml:space="preserve">       Дата    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(число, месяц, год)</t>
    </r>
  </si>
  <si>
    <r>
      <t xml:space="preserve">    Спортивное           звание в          данном виде             спорта         </t>
    </r>
    <r>
      <rPr>
        <sz val="10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(при наличии)</t>
    </r>
  </si>
  <si>
    <r>
      <t xml:space="preserve">      Отчество     </t>
    </r>
    <r>
      <rPr>
        <sz val="10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>(при наличии)</t>
    </r>
  </si>
  <si>
    <t>ТЕОРЕТИЧЕСКАЯ ПОДГОТОВКА, ВЫПОЛНЕНИЕ ТЕСТОВ ПО ФИЗИЧЕСКОЙ ПОДГОТОВКЕ, СДАЧА КВАЛИФИКАЦИОННОГО ЗАЧЕТА (ЭКЗАМЕНА)</t>
  </si>
  <si>
    <r>
      <rPr>
        <b/>
        <sz val="10"/>
        <color theme="1"/>
        <rFont val="Times New Roman"/>
        <family val="1"/>
        <charset val="204"/>
      </rPr>
      <t>Место проведения</t>
    </r>
    <r>
      <rPr>
        <sz val="10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>(адрес)</t>
    </r>
    <r>
      <rPr>
        <sz val="10"/>
        <color theme="1"/>
        <rFont val="Times New Roman"/>
        <family val="1"/>
        <charset val="204"/>
      </rPr>
      <t xml:space="preserve">
</t>
    </r>
  </si>
  <si>
    <r>
      <rPr>
        <b/>
        <sz val="10"/>
        <color theme="1"/>
        <rFont val="Times New Roman"/>
        <family val="1"/>
        <charset val="204"/>
      </rPr>
      <t>Дата</t>
    </r>
    <r>
      <rPr>
        <sz val="10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>(число, месяц, год)</t>
    </r>
    <r>
      <rPr>
        <sz val="10"/>
        <color theme="1"/>
        <rFont val="Times New Roman"/>
        <family val="1"/>
        <charset val="204"/>
      </rPr>
      <t xml:space="preserve">
</t>
    </r>
  </si>
  <si>
    <t>ПРАКТИКА СУДЕЙСТВА ОФИЦИАЛЬНЫХ СПОРТИВНЫХ СОРЕВНОВАНИЙ</t>
  </si>
  <si>
    <t>Дата проведения</t>
  </si>
  <si>
    <t>Наименование и статус официальных спортивных соревнований, вид программы</t>
  </si>
  <si>
    <t>Дата внесения записи, подпись, фамилия и инициалы лица, ответственного за оформление карточки учета</t>
  </si>
  <si>
    <t>8-903-241-86-59, 79032418659@yandex.ru</t>
  </si>
  <si>
    <t>Высшее</t>
  </si>
  <si>
    <t>м.о. Реутов</t>
  </si>
  <si>
    <t>зачет</t>
  </si>
  <si>
    <t>1</t>
  </si>
  <si>
    <t>2</t>
  </si>
  <si>
    <t>2 категория</t>
  </si>
  <si>
    <t>Отдел по физической культуре и спорту г. Реутов</t>
  </si>
  <si>
    <t>02</t>
  </si>
  <si>
    <t xml:space="preserve"> Фото                             3 х 4 см</t>
  </si>
  <si>
    <t>27</t>
  </si>
  <si>
    <t xml:space="preserve">Неполное среднее </t>
  </si>
  <si>
    <t>Президент МО РОО "Федерация Айкидо"</t>
  </si>
  <si>
    <t xml:space="preserve"> Президент                                                                    Гун И.С.  </t>
  </si>
  <si>
    <t xml:space="preserve">Должность                                                        (Фамилия, инициалы)                   </t>
  </si>
  <si>
    <t xml:space="preserve"> Директор                                         Швецова О.Н.</t>
  </si>
  <si>
    <t>ООО "Клуб "Красная Панда"</t>
  </si>
  <si>
    <t xml:space="preserve"> Ходатайство к присвоению квалификационной категории спортивного судьи "Юный спортивный судья"</t>
  </si>
  <si>
    <t xml:space="preserve">Дата поступления Ходатайства и документов  </t>
  </si>
  <si>
    <t>133-к</t>
  </si>
  <si>
    <t>Томики</t>
  </si>
  <si>
    <t>Айкикай</t>
  </si>
  <si>
    <t>26</t>
  </si>
  <si>
    <t>2/2019-П</t>
  </si>
  <si>
    <t>13</t>
  </si>
  <si>
    <t>307-к</t>
  </si>
  <si>
    <t>6-8.12.2019</t>
  </si>
  <si>
    <t>2-ЮС</t>
  </si>
  <si>
    <t>Представление к присвоению квалификационной категории спортивного судьи</t>
  </si>
  <si>
    <t>(указывается квалификационная категория спортивного судьи)</t>
  </si>
  <si>
    <t>Дата поступления
представления и документов
(число, месяц, год)</t>
  </si>
  <si>
    <t>Наименование дейтвующей квалификационной
категории спортивного судьи</t>
  </si>
  <si>
    <t>Сроки проведения официального спортивного соревнования
(с дд/мм/гг до дд/мм/гг)</t>
  </si>
  <si>
    <t>Наименование и статус официального спортивного соревнования</t>
  </si>
  <si>
    <t>Наименование должности спортивного судьи и оценка за судейство</t>
  </si>
  <si>
    <t>3х4 см</t>
  </si>
  <si>
    <t>Дата присвоения действующей квалификационной категории спортивного судьи (число, месяц, год)</t>
  </si>
  <si>
    <t>Дата рождения
(число, месяц, год)</t>
  </si>
  <si>
    <t>Спортивное звание
(при наличии)</t>
  </si>
  <si>
    <t>Участие в теоретических занятиях, выполнение тестов по физической подготовке (для видов спорта, где такие тесты предусмотрены правилами вида спорта), сдача квалификационного зачета (экзамена)</t>
  </si>
  <si>
    <t>Дата
(число, месяц, год)</t>
  </si>
  <si>
    <t>Решение общероссийской спортивной федерации (для присвоения квалификационной категории спортивного судьи «спортивный судья всероссийской категории»)</t>
  </si>
  <si>
    <t>Наименование органа исполнительной власти субъекта Российской Федерации в области физической культуры и спорта или федерального органа исполнительной власти, осуществляющего руководство развитием военно-прикладных и служебно-прикладных видов спорта</t>
  </si>
  <si>
    <t>протокол от</t>
  </si>
  <si>
    <t>«</t>
  </si>
  <si>
    <t>»</t>
  </si>
  <si>
    <t xml:space="preserve"> г. №</t>
  </si>
  <si>
    <t>Должность</t>
  </si>
  <si>
    <t>Фамилия, инициалы</t>
  </si>
  <si>
    <t>Руководитель общероссийской спортивной федерации</t>
  </si>
  <si>
    <t>Должностное лицо</t>
  </si>
  <si>
    <t>1977</t>
  </si>
  <si>
    <t>Московская область, г. Мытищи, ул. 1-я Пролетарская, д. 2А</t>
  </si>
  <si>
    <t>первой категории</t>
  </si>
  <si>
    <t>Президент</t>
  </si>
  <si>
    <t>Лектор</t>
  </si>
  <si>
    <t>2018</t>
  </si>
  <si>
    <t>2019</t>
  </si>
  <si>
    <t>Гл. секретарь, отлично</t>
  </si>
  <si>
    <t>Индивидуальный предприниматель, тренер</t>
  </si>
  <si>
    <t>Первенство Московской области по айкидо, Соревнование субъекта РФ</t>
  </si>
  <si>
    <t>Чемпионат Московской области по айкидо, Соревнование субъекта РФ</t>
  </si>
  <si>
    <t>II Всероссийские Студенческие Игры боевых искусств, Всероссийские соревнования</t>
  </si>
  <si>
    <t>Министерство физической культуры и спорта Московской области</t>
  </si>
  <si>
    <t>3</t>
  </si>
  <si>
    <t>РЕЕСТР СПОРТИВНЫХ СУДЕЙ НСАР</t>
  </si>
  <si>
    <t>ФИО судьи</t>
  </si>
  <si>
    <t>Субъект РФ</t>
  </si>
  <si>
    <t>Спортивная судейская категория</t>
  </si>
  <si>
    <t>Город</t>
  </si>
  <si>
    <t>№ п.п.</t>
  </si>
  <si>
    <t>Полный возраст</t>
  </si>
  <si>
    <t>Пол</t>
  </si>
  <si>
    <t>Дата присвоения категории</t>
  </si>
  <si>
    <t>Дата подтверждения категории</t>
  </si>
  <si>
    <t>Дата окончания действия категории</t>
  </si>
  <si>
    <t>М</t>
  </si>
  <si>
    <t>Список сокращений и данные для формул и списков в таблице реестра:</t>
  </si>
  <si>
    <t>Пол:</t>
  </si>
  <si>
    <t>Стиль айкидо:</t>
  </si>
  <si>
    <t>Книжка спортивного судьи</t>
  </si>
  <si>
    <t>Статус судейской категории (действующая/не действующая)</t>
  </si>
  <si>
    <t>№ приказа</t>
  </si>
  <si>
    <t>Организация, подавшая на спортивную судейскую категорию</t>
  </si>
  <si>
    <t>Организация, присвоившая  спортивную судейскую категорию</t>
  </si>
  <si>
    <t>Организация, подтвердившая спортивную судейскую категорию</t>
  </si>
  <si>
    <t>Текущая судейская категория</t>
  </si>
  <si>
    <t>Стиль айкидо</t>
  </si>
  <si>
    <t>Ж</t>
  </si>
  <si>
    <t>Реутов</t>
  </si>
  <si>
    <t>Мытищи</t>
  </si>
  <si>
    <t>Курск</t>
  </si>
  <si>
    <t>Министерство спорта РФ</t>
  </si>
  <si>
    <t>на оформлении</t>
  </si>
  <si>
    <t>не оформлена</t>
  </si>
  <si>
    <t>Действующая</t>
  </si>
  <si>
    <t>Не действующая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</si>
  <si>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</si>
  <si>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</si>
  <si>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</si>
  <si>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</si>
  <si>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</si>
  <si>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</si>
  <si>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</si>
  <si>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</si>
  <si>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</si>
  <si>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</si>
  <si>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</si>
  <si>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</si>
  <si>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</si>
  <si>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</si>
  <si>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</si>
  <si>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</si>
  <si>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</si>
  <si>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</si>
  <si>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</si>
  <si>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</si>
  <si>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</si>
  <si>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</si>
  <si>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</si>
  <si>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</si>
  <si>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</si>
  <si>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</si>
  <si>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</si>
  <si>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</si>
  <si>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</si>
  <si>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</si>
  <si>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</si>
  <si>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</si>
  <si>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</si>
  <si>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</si>
  <si>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</si>
  <si>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</si>
  <si>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</si>
  <si>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</si>
  <si>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</si>
  <si>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</si>
  <si>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</si>
  <si>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 - Кузбасс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</si>
  <si>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</si>
  <si>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</si>
  <si>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</si>
  <si>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</si>
  <si>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</si>
  <si>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</si>
  <si>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</si>
  <si>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</si>
  <si>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</si>
  <si>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</si>
  <si>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</si>
  <si>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</si>
  <si>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</si>
  <si>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</si>
  <si>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</si>
  <si>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</si>
  <si>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</si>
  <si>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</si>
  <si>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</si>
  <si>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</si>
  <si>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</si>
  <si>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</si>
  <si>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</si>
  <si>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</si>
  <si>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</si>
  <si>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</si>
  <si>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</si>
  <si>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</si>
  <si>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</si>
  <si>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</si>
  <si>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</si>
  <si>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</si>
  <si>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</si>
  <si>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г. Санкт-Петербург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</si>
  <si>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</si>
  <si>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</si>
  <si>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</si>
  <si>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</si>
  <si>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</si>
  <si>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Республика Крым</t>
  </si>
  <si>
    <t>г. Севастополь</t>
  </si>
  <si>
    <t>Организация, куда подали или откуда получили документы на спортивную судейскую категорию</t>
  </si>
  <si>
    <t>у судьи</t>
  </si>
  <si>
    <t>у руководителя РО</t>
  </si>
  <si>
    <t>Белгород</t>
  </si>
  <si>
    <t>Спортивный судья первой категории</t>
  </si>
  <si>
    <t>Спортивный судья второй категории</t>
  </si>
  <si>
    <t>Спортивный судья третьей категории</t>
  </si>
  <si>
    <t>Спортивный судья "Юный судья"</t>
  </si>
  <si>
    <t>ССВК</t>
  </si>
  <si>
    <t>СС1К</t>
  </si>
  <si>
    <t>СС2К</t>
  </si>
  <si>
    <t>СС3К</t>
  </si>
  <si>
    <t>Гун Илья Семенович</t>
  </si>
  <si>
    <t>Статус судейской категории</t>
  </si>
  <si>
    <t>24-19-Р-ГУ</t>
  </si>
  <si>
    <t>Карашевский Алексей Вячеславович</t>
  </si>
  <si>
    <t>Гун Татьяна Валерьевна</t>
  </si>
  <si>
    <t>Киселев Александр Борисович</t>
  </si>
  <si>
    <t>Попова Светлана Анатольевна</t>
  </si>
  <si>
    <t>Солоницын Илья Николаевич</t>
  </si>
  <si>
    <t>Шрамков Максим Сергеевич</t>
  </si>
  <si>
    <t>Швецов Дмитрий Алексеевич</t>
  </si>
  <si>
    <t>Швецова Ольга Николаевна</t>
  </si>
  <si>
    <t>Александров Алексей Владимирович</t>
  </si>
  <si>
    <t>Бекетов Олег Владимирович</t>
  </si>
  <si>
    <t>6с</t>
  </si>
  <si>
    <t>Управление физической культуры и спорта Белгородской области</t>
  </si>
  <si>
    <t>Юркич Андрей Николаевич</t>
  </si>
  <si>
    <t>Ковальчук Петр Вячеславович</t>
  </si>
  <si>
    <t>Шаров Юрий Геннадьевич</t>
  </si>
  <si>
    <t>Зубарев Юрий Александрович</t>
  </si>
  <si>
    <t>Кравченко Татьяна Леонидовна</t>
  </si>
  <si>
    <t>Бляшенко Олег Николаевич</t>
  </si>
  <si>
    <t>УФКС и МП администрации Белгородского района</t>
  </si>
  <si>
    <t>Тен Инна Александровна</t>
  </si>
  <si>
    <t>Осипов Евгений Игоревич</t>
  </si>
  <si>
    <t>Калинин Виталий Юрьевич</t>
  </si>
  <si>
    <t>Тен Александра Александровна</t>
  </si>
  <si>
    <t>Шарова Юлия Николаевна</t>
  </si>
  <si>
    <t>Анохин  Владислав Юрьевич</t>
  </si>
  <si>
    <t>Осипов Константин Евгеньевич</t>
  </si>
  <si>
    <t>Зацепин Константин Эдуардович</t>
  </si>
  <si>
    <t>09с</t>
  </si>
  <si>
    <t>Коханова Валерия Евгеньевна</t>
  </si>
  <si>
    <t>Топорова Полина Вадимовна</t>
  </si>
  <si>
    <t>Маследникова Анна Сергеевна</t>
  </si>
  <si>
    <t>Маслов Александр Иванович</t>
  </si>
  <si>
    <t>Ёсинкан</t>
  </si>
  <si>
    <t xml:space="preserve">Ки </t>
  </si>
  <si>
    <t>Реальное</t>
  </si>
  <si>
    <t>Универсальное</t>
  </si>
  <si>
    <t>Щепихин Алексей Анатольевич</t>
  </si>
  <si>
    <t>01-02/135</t>
  </si>
  <si>
    <t>Комитет по физической культуре и спорту Курской области</t>
  </si>
  <si>
    <t>Лысенко Татьяна Алексеевна</t>
  </si>
  <si>
    <t>56/04 5.01-05</t>
  </si>
  <si>
    <t>Управление молодёжной политики, физической культуры и спорта города Курска</t>
  </si>
  <si>
    <t>50/55</t>
  </si>
  <si>
    <t>Шумаков Александр Александрович</t>
  </si>
  <si>
    <t>Беседин Андрей Юрьевич</t>
  </si>
  <si>
    <t>Пьянков Андрей Николаевич</t>
  </si>
  <si>
    <t>Подтуркин Константин Николаевич</t>
  </si>
  <si>
    <t>Коршунов Олег Станиславович</t>
  </si>
  <si>
    <t>Пуляев Алексей Игоревич</t>
  </si>
  <si>
    <t>Кочетов Владимир Петрович</t>
  </si>
  <si>
    <t>Лысенко Дмитрий Юрьевич</t>
  </si>
  <si>
    <t>Андрейченко Мария Сергеевна</t>
  </si>
  <si>
    <t>Голиков Ростислав Владимирович</t>
  </si>
  <si>
    <t>Склярук Иван Вениаминович</t>
  </si>
  <si>
    <t>Демидов Андрей Викторович</t>
  </si>
  <si>
    <t>Власов Алексей Александрович</t>
  </si>
  <si>
    <t>п. Нарышкино Орловской обл.</t>
  </si>
  <si>
    <t>Мытищи (Воскресенск)</t>
  </si>
  <si>
    <t>Мытищи (Домодедово)</t>
  </si>
  <si>
    <t>Мытищи (Лыткарино)</t>
  </si>
  <si>
    <t>Мытищи (Москва)</t>
  </si>
  <si>
    <t>Мытищи (Москва, Лобня)</t>
  </si>
  <si>
    <t>Мытищи (Раменское)</t>
  </si>
  <si>
    <t>Мытищи (Солнечногорск)</t>
  </si>
  <si>
    <t>Мытищи (Химки)</t>
  </si>
  <si>
    <t>Мытищи (Электросталь)</t>
  </si>
  <si>
    <t>Формулы для колонки</t>
  </si>
  <si>
    <t>ЮС</t>
  </si>
  <si>
    <t>3 к</t>
  </si>
  <si>
    <t>Подтвер. 3 к</t>
  </si>
  <si>
    <t>2 к и 1 к</t>
  </si>
  <si>
    <t>Подтвер. 2 к и 1 к</t>
  </si>
  <si>
    <t>Аверьянов Александр Олегович</t>
  </si>
  <si>
    <t>Богомолов Иван Леонидович</t>
  </si>
  <si>
    <t>Васильев Вячеслав Анатольевич</t>
  </si>
  <si>
    <t>Волков Владислав Александрович</t>
  </si>
  <si>
    <t>Воробьева Мария Сергеевна</t>
  </si>
  <si>
    <t>Горелова Софья Николаевна</t>
  </si>
  <si>
    <t>Гун Наталия Ильинична</t>
  </si>
  <si>
    <t>Кальманов Александр Сергеевич</t>
  </si>
  <si>
    <t>Картавенко Алексей Владимирович</t>
  </si>
  <si>
    <t>Коровина Светлана Викторовна</t>
  </si>
  <si>
    <t>Корчагин Максим Юрьевич</t>
  </si>
  <si>
    <t>Кочетов Павел Владимирович</t>
  </si>
  <si>
    <t>Красовский Олег Иванович</t>
  </si>
  <si>
    <t>Ласков Артур Юрьевич</t>
  </si>
  <si>
    <t>Ласков Юрий Андреевич</t>
  </si>
  <si>
    <t>Максимова Анна Александровна</t>
  </si>
  <si>
    <t>Миховский Иван Сергеевич</t>
  </si>
  <si>
    <t>Молоков Дмитрий Евгеньевич</t>
  </si>
  <si>
    <t>Никитченко Константин Валентинович</t>
  </si>
  <si>
    <t>Новичкова Дарья Станиславовна</t>
  </si>
  <si>
    <t>Сабиров Марат Джеферович</t>
  </si>
  <si>
    <t>Смирнов Олег Владимирович</t>
  </si>
  <si>
    <t>Телицын Василий Валерьевич</t>
  </si>
  <si>
    <t>Токмаков Вячеслав Ильич</t>
  </si>
  <si>
    <t>Унтилов Павел Романович</t>
  </si>
  <si>
    <t>Усов Владислав Вячеславович</t>
  </si>
  <si>
    <t>Шманько Даниил Сергеевич</t>
  </si>
  <si>
    <t>Щепихин Дмитрий Алексеевич</t>
  </si>
  <si>
    <t>Калистратов Андрей Андреевич</t>
  </si>
  <si>
    <t>Ютцев Михаил Антонович</t>
  </si>
  <si>
    <t>Шиндряев Иван Андреевич</t>
  </si>
  <si>
    <t>Егоров Владислав Владимирович</t>
  </si>
  <si>
    <t>Кутырева Евгения Алексеевна</t>
  </si>
  <si>
    <t>Васюков Артур Васильевич</t>
  </si>
  <si>
    <t>Горшков Алексей Викторович</t>
  </si>
  <si>
    <t>Монаенкова Лариса Анатольевна</t>
  </si>
  <si>
    <t>Норматов Виталий Егамназарович</t>
  </si>
  <si>
    <t>259-к</t>
  </si>
  <si>
    <t>1/2021-П</t>
  </si>
  <si>
    <t>23-1-Р-ГУ</t>
  </si>
  <si>
    <t>29-к</t>
  </si>
  <si>
    <t>1/2020-П</t>
  </si>
  <si>
    <t>23-2-Р-ГУ</t>
  </si>
  <si>
    <t>05-к</t>
  </si>
  <si>
    <t>4/2018-П</t>
  </si>
  <si>
    <t>23-4-Р-ГУ</t>
  </si>
  <si>
    <t>23-3-Р-ГУ</t>
  </si>
  <si>
    <t>23-42-Р-ГУ</t>
  </si>
  <si>
    <t>Мякошин Александр Валерьевич</t>
  </si>
  <si>
    <t>Энгельс</t>
  </si>
  <si>
    <t>Андреева Мария Владимировна</t>
  </si>
  <si>
    <t>134/01-25</t>
  </si>
  <si>
    <t>Водолазов Виталий Викторович</t>
  </si>
  <si>
    <t>Ковалева Виктория Николаевна</t>
  </si>
  <si>
    <t>Мазанов Максим Геннадьевич</t>
  </si>
  <si>
    <t>Мякошина Елена Дмитриевна</t>
  </si>
  <si>
    <t>Мякошин Денис Валерьевич</t>
  </si>
  <si>
    <t>Ратькова Анна Владимировна</t>
  </si>
  <si>
    <t>Сушков Илья Александрович</t>
  </si>
  <si>
    <t>Трекова Анастасия Сергеевна</t>
  </si>
  <si>
    <t>Управление по физической культуре, спорту, молодежной политике и туризму администрации Энгельского м.р.</t>
  </si>
  <si>
    <t>Ежков Анатолий Вадимович</t>
  </si>
  <si>
    <t>Калининград</t>
  </si>
  <si>
    <t>РОО "Федерация Айкидо Калининградской области"</t>
  </si>
  <si>
    <t>2383-l</t>
  </si>
  <si>
    <t>Жуков Александр Викторович</t>
  </si>
  <si>
    <t>2383-1</t>
  </si>
  <si>
    <t>Московская областная РОО "Федерация Айкидо"</t>
  </si>
  <si>
    <t>РОО «Белгородская Межстилевая Федерация Айкидо»</t>
  </si>
  <si>
    <t>РСОО "Федерация айкидо Курской области"</t>
  </si>
  <si>
    <t>РОФСО «Федерация Айкидо Саратовской области»</t>
  </si>
  <si>
    <t>Саратовская РОО "Спортивная Федерация Айкидо Саратовской области"</t>
  </si>
  <si>
    <t>Отдел физической культуры и спорта Администрации ГО "Город Калининград"</t>
  </si>
  <si>
    <t>Назирова Анастасия Юрьевна</t>
  </si>
  <si>
    <t>Симагин Дмитрий Юрьевич</t>
  </si>
  <si>
    <t>Степин Сергей Алесандрович</t>
  </si>
  <si>
    <t>Чернецов Григорий Константинович</t>
  </si>
  <si>
    <t>Пенза</t>
  </si>
  <si>
    <t>Пензенская РОО по развитию спорта "Федерация Айкидо"</t>
  </si>
  <si>
    <t>Комитет по физической культуре,  спорту и молодежной политике г. Пензы</t>
  </si>
  <si>
    <t>Миронов Сергей Николаевич</t>
  </si>
  <si>
    <t>120-С</t>
  </si>
  <si>
    <t>Агапов Виктор Анатольевич</t>
  </si>
  <si>
    <t>Чебоксары</t>
  </si>
  <si>
    <t>Чувашская республиканская общественная организация «Федерация Айкидо»</t>
  </si>
  <si>
    <t>Министерство физической культуры и спорта Чувашской Республики</t>
  </si>
  <si>
    <t>Журавлев Александр Сергеевич</t>
  </si>
  <si>
    <t>Князев Денис Вадимович</t>
  </si>
  <si>
    <t>Кокель Константин Викторович</t>
  </si>
  <si>
    <t>Кутоманов Олег Викторович</t>
  </si>
  <si>
    <t>Мельников Сергей Николаевич</t>
  </si>
  <si>
    <t>Михайлов Анатолий Алексеевич</t>
  </si>
  <si>
    <t>Паркаев Семён Андреевич</t>
  </si>
  <si>
    <t>Якимов Олег Борисович</t>
  </si>
  <si>
    <t>Андреев Анатолий Иванович</t>
  </si>
  <si>
    <t>97-р</t>
  </si>
  <si>
    <t>Администрация города Чебоксары Чувашской республики</t>
  </si>
  <si>
    <t>81-р</t>
  </si>
  <si>
    <t>Елизово</t>
  </si>
  <si>
    <t>РОО "Федерация айкидо Камчатского края"</t>
  </si>
  <si>
    <t>Министерство спорта Камчатского края</t>
  </si>
  <si>
    <t>Кузаков Алексей Георгиевич</t>
  </si>
  <si>
    <t>Литвинюк Лариса Федоровна</t>
  </si>
  <si>
    <t>Яцкин Андрей Павлович</t>
  </si>
  <si>
    <t>Измайлов Иван Александрович</t>
  </si>
  <si>
    <t>Петропавловск-Камчатский</t>
  </si>
  <si>
    <t>Ухань Игорь Валерьевич</t>
  </si>
  <si>
    <t>Власова Екатерина Михайловна</t>
  </si>
  <si>
    <t>Управление культуры, спорта и молодежной политики Администрации Елизовского муниципального района</t>
  </si>
  <si>
    <t>Оленина Ирина Олеговна</t>
  </si>
  <si>
    <t>Князев Глеб Олегович</t>
  </si>
  <si>
    <t>Шуцкая Анастасия Дмитриевна</t>
  </si>
  <si>
    <t>Богачев Олег Борисович</t>
  </si>
  <si>
    <t>Новосибирск</t>
  </si>
  <si>
    <t>Герасименко Светлана Александровна</t>
  </si>
  <si>
    <t>Дмитриева Ирина Игоревна</t>
  </si>
  <si>
    <t>Евсеев Дмитрий Алексеевич</t>
  </si>
  <si>
    <t>Колесникова Ирина Станиславовна</t>
  </si>
  <si>
    <t>Комаров Олег Григорьевич</t>
  </si>
  <si>
    <t>Малетин Никита Александрович</t>
  </si>
  <si>
    <t>Малетина Анна Леонидовна</t>
  </si>
  <si>
    <t>Мельников Павел Владимирович</t>
  </si>
  <si>
    <t>Можейко Анна Эдуардовна</t>
  </si>
  <si>
    <t>Нецветаева Вера Игоревна</t>
  </si>
  <si>
    <t>Попов Артём Геннадьевич</t>
  </si>
  <si>
    <t>Тарасова Екатерина Евгеньевна</t>
  </si>
  <si>
    <t>Шаблов Виталий Александрович</t>
  </si>
  <si>
    <t>Шехалев Андрей Владимирович</t>
  </si>
  <si>
    <t>Михайлов Владимир Анатольевич</t>
  </si>
  <si>
    <t>Сосновский Виктор Леонидович</t>
  </si>
  <si>
    <t>Голотин Максим Анатольевич</t>
  </si>
  <si>
    <t>ОО "Новосибирская областная федерация Айкидо"</t>
  </si>
  <si>
    <t>42-од</t>
  </si>
  <si>
    <t>17-од</t>
  </si>
  <si>
    <t>Управление ФКиС Мэрии г. Новосибирска</t>
  </si>
  <si>
    <t>Китаев Евгений Александрович</t>
  </si>
  <si>
    <t>Комитет физической культуры и спорта г. Казани</t>
  </si>
  <si>
    <t>Цлаф Игорь Аркадьевич</t>
  </si>
  <si>
    <t>Врачёва Инна Георгиевна</t>
  </si>
  <si>
    <t>Китаева Гульнара Камилевна</t>
  </si>
  <si>
    <t>Кудрявцев Александр Павлович</t>
  </si>
  <si>
    <t>Дмитриев Олег Вадимович</t>
  </si>
  <si>
    <t>РОО "Федерация Айкидо Республики Татарстан"</t>
  </si>
  <si>
    <t>Казань</t>
  </si>
  <si>
    <t>Цапаева Светлана Юрьевна</t>
  </si>
  <si>
    <t>Самара</t>
  </si>
  <si>
    <t>Министерство спорта Самарской области</t>
  </si>
  <si>
    <t>Волотовская Лариса Петровна</t>
  </si>
  <si>
    <t>Завьялов Евгний Юрьевич</t>
  </si>
  <si>
    <t>Администрация г.о. Самара</t>
  </si>
  <si>
    <t>Цапаев Дмитрий Борисович</t>
  </si>
  <si>
    <t>Москалев Алексей Владимирович</t>
  </si>
  <si>
    <t>Юрышева Мария Юрьевна</t>
  </si>
  <si>
    <t>Габдрахманова Ангелина Маратовна</t>
  </si>
  <si>
    <t>Карташов Андрей Викторович</t>
  </si>
  <si>
    <t>Уколова Надежда Николаевна</t>
  </si>
  <si>
    <t>Иванова Анастасия Сергеевна</t>
  </si>
  <si>
    <t>1375</t>
  </si>
  <si>
    <t>Кошелев Андрей Павлович</t>
  </si>
  <si>
    <t>Кривутенко Полина Сергеевна</t>
  </si>
  <si>
    <t>Мартынов Даниил Александрович</t>
  </si>
  <si>
    <t>Пятница Дарья Валентиновна</t>
  </si>
  <si>
    <t>Решетников Даниил Викторович</t>
  </si>
  <si>
    <t>Черкашнев Захар Алексеевич</t>
  </si>
  <si>
    <t>Болотова Екатерина Андреевна</t>
  </si>
  <si>
    <t>Тольятти</t>
  </si>
  <si>
    <t>435-п/1</t>
  </si>
  <si>
    <t xml:space="preserve">Администрация г.о. Тольятти </t>
  </si>
  <si>
    <t>Александров Леонид Алексеевич</t>
  </si>
  <si>
    <t>Габдрахманов Султан Маратович</t>
  </si>
  <si>
    <t>РОО "Федерация айкидо Самарской области"</t>
  </si>
  <si>
    <t>Бучин Николай Иванович</t>
  </si>
  <si>
    <t>Екатеринбург</t>
  </si>
  <si>
    <t>29/СК</t>
  </si>
  <si>
    <t>Министерство физической культуры и спорта Свердловской области</t>
  </si>
  <si>
    <t>Бузанова Полина Игоревна</t>
  </si>
  <si>
    <t>Мамаев Андрей Юрьевич</t>
  </si>
  <si>
    <t>Зайков Станислав Леонидович</t>
  </si>
  <si>
    <t>18НГ</t>
  </si>
  <si>
    <t>Попов Виктор Валентинович</t>
  </si>
  <si>
    <t>Константинов Алексей Сергеевич</t>
  </si>
  <si>
    <t>Свердловская РОО "Областной Союз Айкидо"</t>
  </si>
  <si>
    <t>Из них:</t>
  </si>
  <si>
    <t xml:space="preserve">Общее количество человек, которым присвоены судейские категории: </t>
  </si>
  <si>
    <t>=ССВК</t>
  </si>
  <si>
    <t>=СС1К</t>
  </si>
  <si>
    <t>=СС2К</t>
  </si>
  <si>
    <t>=СС3К</t>
  </si>
  <si>
    <t>Данные для формул, подсчитывающих в таблице "Общее действующих на сегодня судейских категорий".</t>
  </si>
  <si>
    <t>Данные для подсчета таблицы "Общее количество человек, которым присвоены судейские категории"</t>
  </si>
  <si>
    <t>Загайнов Игорь Александрович</t>
  </si>
  <si>
    <t>ССЮС</t>
  </si>
  <si>
    <t>=ССЮС</t>
  </si>
  <si>
    <t>Йошкар-Ола</t>
  </si>
  <si>
    <t>Йошкар-Ола (Екатеринбург)</t>
  </si>
  <si>
    <t>РФСОО "Федерация Айкидо" Республики Марий Эл</t>
  </si>
  <si>
    <t xml:space="preserve">Количество регионов, где ведется учет судей: </t>
  </si>
  <si>
    <t xml:space="preserve">Количество судей в выбранном регионе: </t>
  </si>
  <si>
    <t>Выбрать регион:</t>
  </si>
  <si>
    <t>СТАТИСТИЧЕСКИЕ ДАННЫЕ ПО РЕЕСТРУ СУДЕЙ НСАР</t>
  </si>
  <si>
    <t>67</t>
  </si>
  <si>
    <t>Никифоров Александр Сергеевич</t>
  </si>
  <si>
    <t>Королёва Екатерина Алексеевна</t>
  </si>
  <si>
    <t>Исламова Алина Ренатовна</t>
  </si>
  <si>
    <t>Васильев Игорь Анатольевич</t>
  </si>
  <si>
    <t>Довгаль Станислав Сергеевич</t>
  </si>
  <si>
    <t>Коротков Алексей Валерьевич</t>
  </si>
  <si>
    <t>Малышев Евгений Владимирович</t>
  </si>
  <si>
    <t>Абдуллаев Валерий Хабибуллаевич</t>
  </si>
  <si>
    <t>Легчилин Алексей Валерьевич</t>
  </si>
  <si>
    <t>Скориков Андрей Борисович</t>
  </si>
  <si>
    <t>Оськин Михаил Витальевич</t>
  </si>
  <si>
    <t>Кручинин Иван Сергеевич</t>
  </si>
  <si>
    <t>Качан Александр Борисович</t>
  </si>
  <si>
    <t>1-3-195</t>
  </si>
  <si>
    <t>1-3-226</t>
  </si>
  <si>
    <t>РОО "Московская федерация айкидо"</t>
  </si>
  <si>
    <t>ГБУ "ЦФКиС ЮЗАО г. Москвы" Москомспорта</t>
  </si>
  <si>
    <t xml:space="preserve">Общее количество действующих на сегодня судейских категорий: </t>
  </si>
  <si>
    <t>Руднева Наталья Вячеславовна</t>
  </si>
  <si>
    <t>Егоров Николай Николаевич</t>
  </si>
  <si>
    <t>Подтвер. ССВК</t>
  </si>
  <si>
    <t>136 нг</t>
  </si>
  <si>
    <t>Абраменков Сергей Владимирович</t>
  </si>
  <si>
    <t>Тула</t>
  </si>
  <si>
    <t>ОО «Тульская областная федерация «Айкидо»</t>
  </si>
  <si>
    <t>Бугаев Дмитрий Витальевич</t>
  </si>
  <si>
    <t>Краснодар</t>
  </si>
  <si>
    <t>Евтушенко Александр Сергеевич</t>
  </si>
  <si>
    <t>Денисова Карина Зуриновна</t>
  </si>
  <si>
    <t>Самошкина Дарья Дмитриевна</t>
  </si>
  <si>
    <t>Муродьян Сергей Георгиевич</t>
  </si>
  <si>
    <t>Савранский Александр Валентинович</t>
  </si>
  <si>
    <t>Базиль Кирилл игоревич</t>
  </si>
  <si>
    <t>Самойлов Андрей Евгеньевич</t>
  </si>
  <si>
    <t>Левченко Дмитрий Александрович</t>
  </si>
  <si>
    <t>Русина Наталья Георгиевна</t>
  </si>
  <si>
    <t>Анапа</t>
  </si>
  <si>
    <t>Кощеев Дмитрий Вячеславович</t>
  </si>
  <si>
    <t>Жидков Александр Викторович</t>
  </si>
  <si>
    <t>Кубанская краевая ОО "Федерация айкидо" Краснодарского края</t>
  </si>
  <si>
    <t>Управление по ФКиС администрации муниципального образования город-курорт Анапа</t>
  </si>
  <si>
    <t>Управление по ФКиС администрации муниципального образования город Краснодар</t>
  </si>
  <si>
    <t>Местная спортивная ОО "Федерация айкидо города Краснодара"</t>
  </si>
  <si>
    <t>Новиков Сергей Сергеевич</t>
  </si>
  <si>
    <t>08/НГ</t>
  </si>
  <si>
    <t>Воронин Александр Анатольевич</t>
  </si>
  <si>
    <t>Дердюк Алина Михайловна</t>
  </si>
  <si>
    <t>Троян Николай Витальевич</t>
  </si>
  <si>
    <t>Крымская РОО "Крымская Федерация Айкидо"</t>
  </si>
  <si>
    <t>Йошкар-Ола (Керчь)</t>
  </si>
  <si>
    <t>3-С</t>
  </si>
  <si>
    <t>Владивосток</t>
  </si>
  <si>
    <t>8-ск</t>
  </si>
  <si>
    <t>Министерство физической культуры и спорта Приморского края</t>
  </si>
  <si>
    <t>Круглов Юрий Алексеевич</t>
  </si>
  <si>
    <t>Поддубный Александр Владимирович</t>
  </si>
  <si>
    <t>Дробязко Александр Александрович</t>
  </si>
  <si>
    <t>Кириенко Альберт Сергеевич</t>
  </si>
  <si>
    <t>Азаров Владимир Сергеевич</t>
  </si>
  <si>
    <t>Павлинский Андрей Викторович</t>
  </si>
  <si>
    <t>ОО "Всестилевая федерация айкидо Приморского края"</t>
  </si>
  <si>
    <t>пгт. Яровое</t>
  </si>
  <si>
    <t>пос. Славянка</t>
  </si>
  <si>
    <t>с. Лимонники</t>
  </si>
  <si>
    <t>Айкикай (Тендорю)</t>
  </si>
  <si>
    <t>Беляев Михаил Григорьевич</t>
  </si>
  <si>
    <t>Санкт-Петербург</t>
  </si>
  <si>
    <t>Соколов Александ Федорович</t>
  </si>
  <si>
    <t>Беляева Мария Михайловна</t>
  </si>
  <si>
    <t>Михайлов Алексей Николаевич</t>
  </si>
  <si>
    <t>Церковная Наталья Сергеевна</t>
  </si>
  <si>
    <t>Гарнюк Анатолий Степанович</t>
  </si>
  <si>
    <t>Зверев Дмитрий Викторович</t>
  </si>
  <si>
    <t>Кузьмин Алексей Анатольевич</t>
  </si>
  <si>
    <t>Брежнев Андрей Николаевич</t>
  </si>
  <si>
    <t>Костина Вера Николаевна</t>
  </si>
  <si>
    <t>Судаков Роман Максимович</t>
  </si>
  <si>
    <t>Владимирова Екатерина Евгеньевна</t>
  </si>
  <si>
    <t>Черняев Дмитрий Александрович</t>
  </si>
  <si>
    <t>Солонин Максим Александрович</t>
  </si>
  <si>
    <t>Шиманович Евгений Григорьевич</t>
  </si>
  <si>
    <t>Малинин Андрей Владимирович</t>
  </si>
  <si>
    <t>Артамонов Михаил Сергеевич</t>
  </si>
  <si>
    <t>Савченко Александра Андреевна</t>
  </si>
  <si>
    <t>Кошкин Алексей Викторович</t>
  </si>
  <si>
    <t>Новиков Иван Анатольевич</t>
  </si>
  <si>
    <t>РОО "Спортивная федераци айкидо Санкт-Петербурга"</t>
  </si>
  <si>
    <t>418-р</t>
  </si>
  <si>
    <t>569-р</t>
  </si>
  <si>
    <t>39-р</t>
  </si>
  <si>
    <t>75-р</t>
  </si>
  <si>
    <t>Правительство Санкт-Петербурга. Комитет по физической культуре и спорту</t>
  </si>
  <si>
    <t>7-2020</t>
  </si>
  <si>
    <t>5-2021</t>
  </si>
  <si>
    <t>237</t>
  </si>
  <si>
    <t>Топаев Евгений Николаевич</t>
  </si>
  <si>
    <t>Дацун Альберт Сергеевич</t>
  </si>
  <si>
    <t>Парсаев Андрей Илинбаевич</t>
  </si>
  <si>
    <t>Лещев Евгений Владимирович</t>
  </si>
  <si>
    <t>СРОО "Областной Союз Айкидо"</t>
  </si>
  <si>
    <t>Реальное (Прикладное)</t>
  </si>
  <si>
    <t>205-08-65/20</t>
  </si>
  <si>
    <t>9</t>
  </si>
  <si>
    <t>Иркутск</t>
  </si>
  <si>
    <t>РФСОО "Федерация айкидо Иркутской области"</t>
  </si>
  <si>
    <t>Администрация г.Иркутска. Комитет по социальной политике и культуре. Начальник управления по ФКСиМП</t>
  </si>
  <si>
    <t>Кононов Александр Матвеевич</t>
  </si>
  <si>
    <t>РОО "Ульяновская областная Федерация айкидо"</t>
  </si>
  <si>
    <t>Министерство ФКиС Ульяновской области</t>
  </si>
  <si>
    <t>137-р</t>
  </si>
  <si>
    <t>Иванов Кирилл Евгеньевич</t>
  </si>
  <si>
    <t>Ульяновск</t>
  </si>
  <si>
    <t>Орловская РОО "Спортивная федерация айкидо"</t>
  </si>
  <si>
    <t>Управление ФКиС Орловской области</t>
  </si>
  <si>
    <t>Паркин Василий Геннадьевич</t>
  </si>
  <si>
    <t>Клюгин Василий Александрович</t>
  </si>
  <si>
    <t>217</t>
  </si>
  <si>
    <t>Чуфистов Александр Викторович</t>
  </si>
  <si>
    <t>Мишина Юлия Ивановна</t>
  </si>
  <si>
    <t>Агафонов Алексей Александрович</t>
  </si>
  <si>
    <t>Ерошкин Юрий Викторович</t>
  </si>
  <si>
    <t>Мунтян Оксана Леонидовна</t>
  </si>
  <si>
    <t>Никитин Виктор Сергеевич</t>
  </si>
  <si>
    <t>Погарский Владислав Владимирович</t>
  </si>
  <si>
    <t>Ганичев Станислав Юрьевич</t>
  </si>
  <si>
    <t>Мишин Георгий Андреевич</t>
  </si>
  <si>
    <t>Петухов Станислав Михайлович</t>
  </si>
  <si>
    <t>05нг</t>
  </si>
  <si>
    <t>1 СК</t>
  </si>
  <si>
    <t>Управление по ФКС и молодёжной политике "ГОРОД ЙОШКАР-ОЛА"</t>
  </si>
  <si>
    <t>1СК</t>
  </si>
  <si>
    <t>Министерство молодежной политики, спорта и туризма Республики Марий Эл</t>
  </si>
  <si>
    <t>Сысоев Сергей Юрьевич</t>
  </si>
  <si>
    <t>Управление по ФКиС Администрации г. Екатеринбурга</t>
  </si>
  <si>
    <t>Министерство молодежной политики и спорта Саратовской области</t>
  </si>
  <si>
    <t>Егорова Мария Николаевна</t>
  </si>
  <si>
    <t>Мытищи (Истра)</t>
  </si>
  <si>
    <t>101-к</t>
  </si>
  <si>
    <t>Картавцев Николай Леонидович</t>
  </si>
  <si>
    <t>Картавцева Наталья Игоревна</t>
  </si>
  <si>
    <t>23-86-Р-ГУ</t>
  </si>
  <si>
    <t>Прохореня Вадим Валерьевич</t>
  </si>
  <si>
    <t>Тимченко Наталья Владимировна</t>
  </si>
  <si>
    <t>Чернов Иван Анатольевич</t>
  </si>
  <si>
    <t>Власов Александр Витальевич</t>
  </si>
  <si>
    <t>Власов Алексей Витальевич</t>
  </si>
  <si>
    <t>Власов Олег Витальевич</t>
  </si>
  <si>
    <t>375</t>
  </si>
  <si>
    <t>Министерство физической культуры и спорта Краснодарского края</t>
  </si>
  <si>
    <t>Максимов Сергей Васильевич</t>
  </si>
  <si>
    <t>Кононов Андрей Юрьевич</t>
  </si>
  <si>
    <t>Вертякова Светлана Фаатовна</t>
  </si>
  <si>
    <t>Зуботыкина Екатерина Александровна</t>
  </si>
  <si>
    <t>Земченко Николай Васильевич</t>
  </si>
  <si>
    <t>Савченко Дмитрий Владиславович</t>
  </si>
  <si>
    <t>Ткачев Роман Владимирович</t>
  </si>
  <si>
    <t>Фролов Павел Александрович</t>
  </si>
  <si>
    <t>Оренбург</t>
  </si>
  <si>
    <t>ОО "Оренбургский областной Союз Айкидо"</t>
  </si>
  <si>
    <t>Комитет по ФКиС администрации г.Оренбурга</t>
  </si>
  <si>
    <t>258-п</t>
  </si>
  <si>
    <t>160-п</t>
  </si>
  <si>
    <t>265-п</t>
  </si>
  <si>
    <t>218-П</t>
  </si>
  <si>
    <t>Абраменкова Елена Владимировна</t>
  </si>
  <si>
    <t>Козлов Александр Александрович</t>
  </si>
  <si>
    <t>Управление ФКиС Администрации г. Тулы</t>
  </si>
  <si>
    <t>Анисимов Алексей Алексеевич</t>
  </si>
  <si>
    <t>Трусов Андрей Алексеевич</t>
  </si>
  <si>
    <t>Бильченко Александр Александрович</t>
  </si>
  <si>
    <t>Токарев Евгений Владимирович</t>
  </si>
  <si>
    <t>Кочегаров Станислав Геннадьевич</t>
  </si>
  <si>
    <t>Филлиппов Олег Александрович</t>
  </si>
  <si>
    <t>Казанов Исмайл Султанович</t>
  </si>
  <si>
    <t>Кодинск</t>
  </si>
  <si>
    <t>РОО "Красноярская краевая Федерация Айкидо"</t>
  </si>
  <si>
    <t>РОО "Федерация айкидо и айкидзюдзюцу Красноярского края"</t>
  </si>
  <si>
    <t>Комитет по ФКиС администрации Кежемского района</t>
  </si>
  <si>
    <t>24</t>
  </si>
  <si>
    <t>15</t>
  </si>
  <si>
    <t>Метелева Екатерина Викторовна</t>
  </si>
  <si>
    <t>773-р</t>
  </si>
  <si>
    <t>Гатауллин Рашит Мугалимович</t>
  </si>
  <si>
    <t>Ушакова Ольга Юрьевна</t>
  </si>
  <si>
    <t>166-осн</t>
  </si>
  <si>
    <t>Министерство спорта Тульской области</t>
  </si>
  <si>
    <t>Швецов Максим Евгеньевич</t>
  </si>
  <si>
    <t>871/46/39</t>
  </si>
  <si>
    <t>Тупота Олег Викторович</t>
  </si>
  <si>
    <t>Кулабухов Дмитрий Михайлович</t>
  </si>
  <si>
    <t>Шарай Алексей Александрович</t>
  </si>
  <si>
    <t>Тё Евгений Генрихович</t>
  </si>
  <si>
    <t>Кандинский Александр Александрович</t>
  </si>
  <si>
    <t>Уссурийск</t>
  </si>
  <si>
    <t>4-ск</t>
  </si>
  <si>
    <t>42-е</t>
  </si>
  <si>
    <t>23.11.1960</t>
  </si>
  <si>
    <t>03.08.1981</t>
  </si>
  <si>
    <t>65/ск</t>
  </si>
  <si>
    <t>Жданов Алексей Алексеевич</t>
  </si>
  <si>
    <t>Фаенков Олег Юрьевич</t>
  </si>
  <si>
    <t>87 АТ</t>
  </si>
  <si>
    <t>Департамент спорта города Москвы (Москомспорт)</t>
  </si>
  <si>
    <t>169нг</t>
  </si>
  <si>
    <t>Балаково</t>
  </si>
  <si>
    <t>Лиференко Сергей Николаевич</t>
  </si>
  <si>
    <t>318-А</t>
  </si>
  <si>
    <t>Отдел по спорту, физической культуре, молодежной политике и туризму администрации БМР</t>
  </si>
  <si>
    <t>108/01-22</t>
  </si>
  <si>
    <t>389-р</t>
  </si>
  <si>
    <t>Алексеев Алексей Сергеевич</t>
  </si>
  <si>
    <t>Артемьева Юлия Борисовна</t>
  </si>
  <si>
    <t>Голицин Богдан Александрович</t>
  </si>
  <si>
    <t>Евсеева Виктория Денисовна</t>
  </si>
  <si>
    <t>Еремина Александра Алексеевна</t>
  </si>
  <si>
    <t xml:space="preserve">Ефимова Мария Владимировна </t>
  </si>
  <si>
    <t>Жиляева Анастасия Сергеевна</t>
  </si>
  <si>
    <t>Зеленин Алексей Николаевич</t>
  </si>
  <si>
    <t>Зыков Даниил Сергеевич</t>
  </si>
  <si>
    <t>Каримов Рустам Геннадьевич</t>
  </si>
  <si>
    <t>Киселев Сергей Олегович</t>
  </si>
  <si>
    <t>Куранов Сергей Сергеевич</t>
  </si>
  <si>
    <t xml:space="preserve">Мажов Дмитрий Анатольевич </t>
  </si>
  <si>
    <t>Майков Артем Андреевич</t>
  </si>
  <si>
    <t>Малышев Михаил Игоревич</t>
  </si>
  <si>
    <t>Морозов Егор Ильич</t>
  </si>
  <si>
    <t>Николаев Иван Викторович</t>
  </si>
  <si>
    <t>Подлесный Александр Владимирович</t>
  </si>
  <si>
    <t>Розанов Михаил Юрьевич</t>
  </si>
  <si>
    <t>Рычагов Александр Александрович</t>
  </si>
  <si>
    <t>Савчев Олег Валерьевич</t>
  </si>
  <si>
    <t>Юхно Тарас Владимирович</t>
  </si>
  <si>
    <t>Арабашвили Торпике Хвичаевич</t>
  </si>
  <si>
    <t>Иваненко Георгий Константинович</t>
  </si>
  <si>
    <t>Касимов Тимур Алимович</t>
  </si>
  <si>
    <t>Комин Кирилл Алексеевич</t>
  </si>
  <si>
    <t>Кочешкова Юлия Олеговна</t>
  </si>
  <si>
    <t>Медведев Александр Николаевич</t>
  </si>
  <si>
    <t>Михайлова Анна Равилевна</t>
  </si>
  <si>
    <t>Москаленко Алексей Вячеславович</t>
  </si>
  <si>
    <t>Пендорф Александр Геннадьевич</t>
  </si>
  <si>
    <t>Семенова Ольга Станиславовна</t>
  </si>
  <si>
    <t>Смирнов Дмитрий Владимирович</t>
  </si>
  <si>
    <t>Тривайло Андрей Игоревич</t>
  </si>
  <si>
    <t>Фатеев Вадим Анатольевич</t>
  </si>
  <si>
    <t>Федоров Дмитрий Александрович</t>
  </si>
  <si>
    <t>Хрящиков Андрей Александрович</t>
  </si>
  <si>
    <t>Яблоков Вадим Игоревич</t>
  </si>
  <si>
    <t>Яблоков Денис Вадимович</t>
  </si>
  <si>
    <t>238-р</t>
  </si>
  <si>
    <t>402</t>
  </si>
  <si>
    <t>Министерство спорта Республики Татарстан</t>
  </si>
  <si>
    <t>212/н</t>
  </si>
  <si>
    <t>Самойлов Денис Валерьевич</t>
  </si>
  <si>
    <t>Шашков Александр Сергеевич</t>
  </si>
  <si>
    <t>1998</t>
  </si>
  <si>
    <t>332</t>
  </si>
  <si>
    <t>68</t>
  </si>
  <si>
    <t>Балуев Кирилл Александрович</t>
  </si>
  <si>
    <t>1980</t>
  </si>
  <si>
    <t>Галиев Ильмир Ильгизович</t>
  </si>
  <si>
    <t>1988</t>
  </si>
  <si>
    <t>Денисов Дмитрий Валентинович</t>
  </si>
  <si>
    <t>Жуков Дмитрий Георгиевич</t>
  </si>
  <si>
    <t>1981</t>
  </si>
  <si>
    <t>1975</t>
  </si>
  <si>
    <t>259</t>
  </si>
  <si>
    <t>42нг</t>
  </si>
  <si>
    <t>61нг</t>
  </si>
  <si>
    <t>46</t>
  </si>
  <si>
    <t>Спортивный судья всероссийской категории</t>
  </si>
  <si>
    <t>3/2022-П</t>
  </si>
  <si>
    <t>22</t>
  </si>
  <si>
    <t>Топалян Диана Артуровна</t>
  </si>
  <si>
    <t>14-ск</t>
  </si>
  <si>
    <t>???</t>
  </si>
  <si>
    <t>99нг</t>
  </si>
  <si>
    <t>2/2022-П</t>
  </si>
  <si>
    <t>Архиповская Александра Владимировна</t>
  </si>
  <si>
    <t>Иваненко Константин Вячеславович</t>
  </si>
  <si>
    <t>Карпеев Денис Александрович</t>
  </si>
  <si>
    <t>Пономарева Светлана Николаевна</t>
  </si>
  <si>
    <t>32-р</t>
  </si>
  <si>
    <t>Керчь</t>
  </si>
  <si>
    <t>2-с</t>
  </si>
  <si>
    <t>Администрация г. Керчи Республики Крым Отдел ФКиС</t>
  </si>
  <si>
    <t>1/03</t>
  </si>
  <si>
    <t>Попов Виктор Леонидович</t>
  </si>
  <si>
    <t>60</t>
  </si>
  <si>
    <t>Мальцев Александр Александрович</t>
  </si>
  <si>
    <t>Нижний Новгород</t>
  </si>
  <si>
    <t>РОО "Нижегородская федерация айкидо"</t>
  </si>
  <si>
    <t>Администрация г. Нижнего Новгорода Департамент ФКиС</t>
  </si>
  <si>
    <t>218</t>
  </si>
  <si>
    <t>Воробьева (бывш. Ботнарь) Полина Юрьевна</t>
  </si>
  <si>
    <t>Подберезкин Олег Борисович</t>
  </si>
  <si>
    <t>484-п/1</t>
  </si>
  <si>
    <t>Борисов Анатолий Владимирович</t>
  </si>
  <si>
    <t>Попов Даниил Александрович</t>
  </si>
  <si>
    <t>Малашенко Елена Владимировна</t>
  </si>
  <si>
    <t>Лукаушке Ирина Геннадьевна</t>
  </si>
  <si>
    <t>Духновская Ольга Александровна</t>
  </si>
  <si>
    <t>Ерышев Игорь Николаевнич</t>
  </si>
  <si>
    <t>Перебякин Юрий Иванович</t>
  </si>
  <si>
    <t>Ляпин Вячеслав Викторович</t>
  </si>
  <si>
    <t>Васильев Александр Анатольевич</t>
  </si>
  <si>
    <t>Тарасенко Александр Михайлович</t>
  </si>
  <si>
    <t>3-с</t>
  </si>
  <si>
    <t>1/2022-П</t>
  </si>
  <si>
    <t>Фомин Владислав Евгеньевич</t>
  </si>
  <si>
    <t>Лямасов Тимофей Романович</t>
  </si>
  <si>
    <t>32</t>
  </si>
  <si>
    <t>Прилипко Виктор Александрович</t>
  </si>
  <si>
    <t>Анохина Наталья Владимировна</t>
  </si>
  <si>
    <t>Гончарова Юлия Александровна</t>
  </si>
  <si>
    <t>Иванов Вадим Николаевич</t>
  </si>
  <si>
    <t>Колодезный Денис Александрович</t>
  </si>
  <si>
    <t>Милаш Мария Викторовна</t>
  </si>
  <si>
    <t>Шикарева Наталья Владимировна</t>
  </si>
  <si>
    <t>Бердников Сергей Анатольевич</t>
  </si>
  <si>
    <t>Уфа</t>
  </si>
  <si>
    <t>РОСО "Федерация Айкидо Республики Башкортостан"</t>
  </si>
  <si>
    <t>Администрация г.о. г. Уфа Управление по ФКиС</t>
  </si>
  <si>
    <t>95-ОД</t>
  </si>
  <si>
    <t>Гребенщиков Евгений Юрьевич</t>
  </si>
  <si>
    <t>Латыпов Рустем Фаридович</t>
  </si>
  <si>
    <t>2СК</t>
  </si>
  <si>
    <t>Гатаулин Денис Фаритович</t>
  </si>
  <si>
    <t>Фигильянтов Александр Павлович</t>
  </si>
  <si>
    <t>Патраков Иван Владимирович</t>
  </si>
  <si>
    <t>Пермь</t>
  </si>
  <si>
    <t>Ассоциация акидо Пермского края</t>
  </si>
  <si>
    <t>Администрация г. Перми Комитет ФКиС</t>
  </si>
  <si>
    <t>059-15-01-95-148</t>
  </si>
  <si>
    <t>059-15-01-95-145</t>
  </si>
  <si>
    <t>Игнатенков Дмитрий Георгиевич</t>
  </si>
  <si>
    <t>059-15-01-95-144</t>
  </si>
  <si>
    <t>Казакевич Игорь Петрович</t>
  </si>
  <si>
    <t>059-15-01-95-146</t>
  </si>
  <si>
    <t>Ипанов Андрей Леонидович</t>
  </si>
  <si>
    <t>059-15-01-95-147</t>
  </si>
  <si>
    <t>Леванова Марина Николаевна</t>
  </si>
  <si>
    <t>059-15-01-95-149</t>
  </si>
  <si>
    <t>059-15-01-95-150</t>
  </si>
  <si>
    <t>Летошнев Владимир Вячеславович</t>
  </si>
  <si>
    <t>059-15-01-95-151</t>
  </si>
  <si>
    <t>Надежкин Олег Михайлович</t>
  </si>
  <si>
    <t>059-15-01-95-152</t>
  </si>
  <si>
    <t>059-15-01-95-153</t>
  </si>
  <si>
    <t>059-15-01-95-154</t>
  </si>
  <si>
    <t>059-15-01-95-155</t>
  </si>
  <si>
    <t>059-15-01-95-156</t>
  </si>
  <si>
    <t>059-15-01-95-157</t>
  </si>
  <si>
    <t>059-15-01-95-158</t>
  </si>
  <si>
    <t>059-15-01-95-159</t>
  </si>
  <si>
    <t>059-15-01-95-160</t>
  </si>
  <si>
    <t>059-15-01-95-161</t>
  </si>
  <si>
    <t>Лукин Роман Владимирович</t>
  </si>
  <si>
    <t>Хакимов Артем Руберович</t>
  </si>
  <si>
    <t>Забиров Иршат Викторович</t>
  </si>
  <si>
    <t>Васильев Александр Александрович</t>
  </si>
  <si>
    <t>Бушманов Илья Юрьевич</t>
  </si>
  <si>
    <t>Суровцев Максим Владимирович</t>
  </si>
  <si>
    <t>Миклина Александра Сергеевна</t>
  </si>
  <si>
    <t>Смольникова Любов Ивановна</t>
  </si>
  <si>
    <t>Корягин Антон Юрьевич</t>
  </si>
  <si>
    <t>059-15-01-95-118</t>
  </si>
  <si>
    <t>Елышев Алексей Евгеньевич</t>
  </si>
  <si>
    <t>059-15-01-95-119</t>
  </si>
  <si>
    <t>059-15-01-95-120</t>
  </si>
  <si>
    <t>059-15-01-95-121</t>
  </si>
  <si>
    <t>059-15-01-95-122</t>
  </si>
  <si>
    <t>059-15-01-95-123</t>
  </si>
  <si>
    <t>Аптуков Рустам Нургаянович</t>
  </si>
  <si>
    <t>Лобанов Алексей Евгеньевич</t>
  </si>
  <si>
    <t>Савельева Екатерина Николаевна</t>
  </si>
  <si>
    <t>Посохин Даниил Андреевич</t>
  </si>
  <si>
    <t>Мочалов Иван Сергеевич</t>
  </si>
  <si>
    <t>11-03</t>
  </si>
  <si>
    <t>Министерство ФКиС Оренбургской области</t>
  </si>
  <si>
    <t>Сочи</t>
  </si>
  <si>
    <t>Лунев Николай Иванович</t>
  </si>
  <si>
    <t>Булыга Майя Александровна</t>
  </si>
  <si>
    <t>Департамент ФКиС Администрации г-к Сочи Краснодарского края</t>
  </si>
  <si>
    <t>328</t>
  </si>
  <si>
    <t>Департамент по ФКиС администрации м.о. г. Краснодар</t>
  </si>
  <si>
    <t>Воронеж</t>
  </si>
  <si>
    <t>ВРОО «Спортивная федерация айкидо Воронежской области»</t>
  </si>
  <si>
    <t>Администрация г.о. г. Воронеж Управление по ФКиС</t>
  </si>
  <si>
    <t>18-05-522</t>
  </si>
  <si>
    <t>Бобриков Сергей Николаевич</t>
  </si>
  <si>
    <t>Бондаренко Вячеслав Владимирович</t>
  </si>
  <si>
    <t>Бузань Александр Григорьевич</t>
  </si>
  <si>
    <t>Веретенников Роман Владимирович</t>
  </si>
  <si>
    <t>Вяткин Александр Владимирович</t>
  </si>
  <si>
    <t>Гусев Александр Борисович</t>
  </si>
  <si>
    <t>Деревнин Федор Алексеевич</t>
  </si>
  <si>
    <t>Дмитриев Константин Генрихович</t>
  </si>
  <si>
    <t>Дрынкин Никита Алексеевич</t>
  </si>
  <si>
    <t>Ентальцева Нелли Валерьевна</t>
  </si>
  <si>
    <t>Клюкович Андрей Сергеевич</t>
  </si>
  <si>
    <t>Козлов Андрей Владимирович</t>
  </si>
  <si>
    <t>Косарева Светлана Михайловна</t>
  </si>
  <si>
    <t>Кочетов Андрей Владимирович</t>
  </si>
  <si>
    <t>Лукьянов Михаил Михайлович</t>
  </si>
  <si>
    <t>Лесных Александр Петрович</t>
  </si>
  <si>
    <t>Мартышко Алексей Анатольевич</t>
  </si>
  <si>
    <t>Митин Дмитрий Владимирович</t>
  </si>
  <si>
    <t>Низов Михаил Вячеславович</t>
  </si>
  <si>
    <t>Тасоев Кирилл Русланович</t>
  </si>
  <si>
    <t>Фролова Анна Николаевна</t>
  </si>
  <si>
    <t>Ченцов Вячеслав Николаевич</t>
  </si>
  <si>
    <t>667/46/39</t>
  </si>
  <si>
    <t>Таранухин Олег Владимирович</t>
  </si>
  <si>
    <t>1963</t>
  </si>
  <si>
    <t>Галиев Эмиль Ильгизович</t>
  </si>
  <si>
    <t>1993</t>
  </si>
  <si>
    <t>Зотов Евгений Валерьевич</t>
  </si>
  <si>
    <t>АД-516</t>
  </si>
  <si>
    <t>Зеленодольск</t>
  </si>
  <si>
    <t>Исполнительный комитет Зеленодольского м.р. Республики Татарстан</t>
  </si>
  <si>
    <t>Батинов Никита Алексеевич</t>
  </si>
  <si>
    <t>Корчагин Григорий Михайлович</t>
  </si>
  <si>
    <t>Корчагина Руфина Тагировна</t>
  </si>
  <si>
    <t>Низамова Регина Рустемовна</t>
  </si>
  <si>
    <t>Вахитов Руслан Хакимович</t>
  </si>
  <si>
    <t>134нг</t>
  </si>
  <si>
    <t>467-п</t>
  </si>
  <si>
    <t>1/6</t>
  </si>
  <si>
    <t>155нг</t>
  </si>
  <si>
    <t>10-2022</t>
  </si>
  <si>
    <t>8</t>
  </si>
  <si>
    <t>362-р</t>
  </si>
  <si>
    <t>Виноградов Артем Александрович</t>
  </si>
  <si>
    <t>Зайцев Владислав Дмитриевич</t>
  </si>
  <si>
    <t>Комаров Вячеслав Сергеевич</t>
  </si>
  <si>
    <t>Кудрявцев Олег Витальевич</t>
  </si>
  <si>
    <t>Леонов Дмитрий Александрович</t>
  </si>
  <si>
    <t>Синьков Роман Николаевич</t>
  </si>
  <si>
    <t>Соханенко Игорь Геннадьевич</t>
  </si>
  <si>
    <t>Ульянова София Александровна</t>
  </si>
  <si>
    <t>176нг</t>
  </si>
  <si>
    <t>200нг</t>
  </si>
  <si>
    <t>Эльбекян Тигран Владимирович</t>
  </si>
  <si>
    <t>Муравьев-Мочалов Игорь Георгиевич</t>
  </si>
  <si>
    <t>Токбаев Вячеслав Анатольевич</t>
  </si>
  <si>
    <t>Давидян Григорий Левонович</t>
  </si>
  <si>
    <t>Выверцев Алексей Иванович</t>
  </si>
  <si>
    <t>Арстамян Жирайр Сергеевич</t>
  </si>
  <si>
    <t>Соловьева Наталья Валентиновна</t>
  </si>
  <si>
    <t>Кадыжев Эльдар Рауфович</t>
  </si>
  <si>
    <t>Мушкамбарян Эдуард Гарегинович</t>
  </si>
  <si>
    <t>Пятигорск</t>
  </si>
  <si>
    <t>Комитет ФКиС г. Пятигорска Ставропольского края</t>
  </si>
  <si>
    <t>ОО "Ставрополькая региональная физкультурно-спортивная Федерация Айкидо"</t>
  </si>
  <si>
    <t xml:space="preserve">Донецкая Народная Республика </t>
  </si>
  <si>
    <t xml:space="preserve">Запорожская область </t>
  </si>
  <si>
    <t xml:space="preserve">Херсонская область </t>
  </si>
  <si>
    <t>Луганская Народная Республика</t>
  </si>
  <si>
    <t>Зинина Людмила Станиславовна</t>
  </si>
  <si>
    <t>Милицков Алексей Михайлович</t>
  </si>
  <si>
    <t>1986</t>
  </si>
  <si>
    <t>140/46/59</t>
  </si>
  <si>
    <t>01-02/351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</si>
</sst>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rgb="FF000000"/>
      </right>
      <top style="medium">
        <color indexed="64"/>
      </top>
      <bottom/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2" fillId="0" borderId="0"/>
  </cellStyleXfs>
  <cellXfs count="46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1" fillId="0" borderId="0" xfId="0" applyFont="1"/>
    <xf numFmtId="0" fontId="3" fillId="0" borderId="2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14" fontId="9" fillId="0" borderId="29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9" fillId="0" borderId="9" xfId="0" applyFont="1" applyBorder="1" applyAlignment="1">
      <alignment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4" fontId="9" fillId="0" borderId="2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61" xfId="0" applyBorder="1"/>
    <xf numFmtId="0" fontId="11" fillId="0" borderId="61" xfId="0" applyFont="1" applyBorder="1"/>
    <xf numFmtId="0" fontId="11" fillId="0" borderId="0" xfId="0" applyFont="1" applyAlignment="1">
      <alignment horizontal="center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right"/>
    </xf>
    <xf numFmtId="0" fontId="24" fillId="0" borderId="0" xfId="2" applyFont="1" applyAlignment="1">
      <alignment horizontal="left"/>
    </xf>
    <xf numFmtId="0" fontId="24" fillId="0" borderId="0" xfId="2" applyFont="1" applyAlignment="1">
      <alignment horizontal="right"/>
    </xf>
    <xf numFmtId="0" fontId="25" fillId="0" borderId="0" xfId="2" applyFont="1" applyAlignment="1">
      <alignment horizontal="left"/>
    </xf>
    <xf numFmtId="0" fontId="26" fillId="0" borderId="0" xfId="2" applyFont="1" applyAlignment="1">
      <alignment horizontal="left"/>
    </xf>
    <xf numFmtId="0" fontId="24" fillId="0" borderId="69" xfId="2" applyFont="1" applyBorder="1" applyAlignment="1">
      <alignment horizontal="left"/>
    </xf>
    <xf numFmtId="0" fontId="24" fillId="0" borderId="70" xfId="2" applyFont="1" applyBorder="1" applyAlignment="1">
      <alignment horizontal="left"/>
    </xf>
    <xf numFmtId="0" fontId="24" fillId="0" borderId="73" xfId="2" applyFont="1" applyBorder="1" applyAlignment="1">
      <alignment horizontal="left"/>
    </xf>
    <xf numFmtId="0" fontId="24" fillId="0" borderId="74" xfId="2" applyFont="1" applyBorder="1" applyAlignment="1">
      <alignment horizontal="left"/>
    </xf>
    <xf numFmtId="0" fontId="24" fillId="0" borderId="71" xfId="2" applyFont="1" applyBorder="1" applyAlignment="1">
      <alignment horizontal="left"/>
    </xf>
    <xf numFmtId="0" fontId="24" fillId="0" borderId="67" xfId="2" applyFont="1" applyBorder="1" applyAlignment="1">
      <alignment horizontal="left"/>
    </xf>
    <xf numFmtId="0" fontId="24" fillId="0" borderId="72" xfId="2" applyFont="1" applyBorder="1" applyAlignment="1">
      <alignment horizontal="left"/>
    </xf>
    <xf numFmtId="0" fontId="24" fillId="0" borderId="68" xfId="2" applyFont="1" applyBorder="1" applyAlignment="1">
      <alignment horizontal="left"/>
    </xf>
    <xf numFmtId="0" fontId="26" fillId="0" borderId="73" xfId="2" applyFont="1" applyBorder="1" applyAlignment="1">
      <alignment horizontal="left"/>
    </xf>
    <xf numFmtId="0" fontId="26" fillId="0" borderId="74" xfId="2" applyFont="1" applyBorder="1" applyAlignment="1">
      <alignment horizontal="left"/>
    </xf>
    <xf numFmtId="0" fontId="26" fillId="0" borderId="0" xfId="2" applyFont="1" applyAlignment="1">
      <alignment horizontal="center"/>
    </xf>
    <xf numFmtId="0" fontId="18" fillId="0" borderId="61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2" fillId="0" borderId="61" xfId="0" applyFont="1" applyBorder="1"/>
    <xf numFmtId="0" fontId="12" fillId="0" borderId="65" xfId="0" applyFont="1" applyBorder="1"/>
    <xf numFmtId="0" fontId="12" fillId="0" borderId="64" xfId="0" applyFont="1" applyBorder="1"/>
    <xf numFmtId="0" fontId="12" fillId="0" borderId="64" xfId="0" applyFont="1" applyBorder="1" applyAlignment="1">
      <alignment horizontal="center"/>
    </xf>
    <xf numFmtId="0" fontId="12" fillId="0" borderId="62" xfId="0" applyFont="1" applyBorder="1"/>
    <xf numFmtId="0" fontId="2" fillId="0" borderId="0" xfId="0" applyFont="1"/>
    <xf numFmtId="0" fontId="3" fillId="0" borderId="61" xfId="0" applyFont="1" applyBorder="1" applyAlignment="1">
      <alignment horizontal="left" vertical="center" wrapText="1"/>
    </xf>
    <xf numFmtId="14" fontId="3" fillId="0" borderId="6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9" fillId="0" borderId="61" xfId="0" applyFont="1" applyBorder="1" applyAlignment="1">
      <alignment horizontal="left" vertical="center" wrapText="1"/>
    </xf>
    <xf numFmtId="14" fontId="29" fillId="0" borderId="61" xfId="0" applyNumberFormat="1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14" fontId="7" fillId="0" borderId="61" xfId="1" applyNumberFormat="1" applyBorder="1" applyAlignment="1">
      <alignment horizontal="center" vertical="center"/>
    </xf>
    <xf numFmtId="49" fontId="7" fillId="0" borderId="61" xfId="1" applyNumberFormat="1" applyBorder="1" applyAlignment="1">
      <alignment horizontal="center" vertical="center"/>
    </xf>
    <xf numFmtId="14" fontId="3" fillId="3" borderId="61" xfId="0" applyNumberFormat="1" applyFont="1" applyFill="1" applyBorder="1" applyAlignment="1">
      <alignment horizontal="center" vertical="center"/>
    </xf>
    <xf numFmtId="0" fontId="7" fillId="0" borderId="61" xfId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/>
    </xf>
    <xf numFmtId="49" fontId="3" fillId="0" borderId="61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0" fillId="0" borderId="61" xfId="0" applyNumberFormat="1" applyBorder="1"/>
    <xf numFmtId="0" fontId="0" fillId="0" borderId="0" xfId="0" applyAlignment="1">
      <alignment horizontal="left"/>
    </xf>
    <xf numFmtId="0" fontId="18" fillId="0" borderId="66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center" vertical="center"/>
    </xf>
    <xf numFmtId="49" fontId="7" fillId="0" borderId="61" xfId="1" applyNumberForma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1" fillId="0" borderId="61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 wrapText="1"/>
    </xf>
    <xf numFmtId="14" fontId="32" fillId="0" borderId="6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vertical="center"/>
    </xf>
    <xf numFmtId="0" fontId="33" fillId="0" borderId="64" xfId="0" applyFont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49" fontId="3" fillId="3" borderId="61" xfId="0" applyNumberFormat="1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left"/>
    </xf>
    <xf numFmtId="0" fontId="18" fillId="0" borderId="6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6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8" fillId="2" borderId="61" xfId="0" applyFont="1" applyFill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 wrapText="1"/>
    </xf>
    <xf numFmtId="0" fontId="11" fillId="6" borderId="61" xfId="0" applyFont="1" applyFill="1" applyBorder="1" applyAlignment="1">
      <alignment horizontal="center"/>
    </xf>
    <xf numFmtId="0" fontId="31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wrapText="1"/>
    </xf>
    <xf numFmtId="0" fontId="18" fillId="0" borderId="6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7" xfId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0" xfId="0" applyFont="1" applyBorder="1"/>
    <xf numFmtId="0" fontId="3" fillId="0" borderId="9" xfId="0" applyFont="1" applyBorder="1"/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4" fontId="9" fillId="0" borderId="60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58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5" fillId="0" borderId="52" xfId="0" applyFont="1" applyBorder="1" applyAlignment="1">
      <alignment horizontal="right" vertical="center" wrapText="1"/>
    </xf>
    <xf numFmtId="0" fontId="5" fillId="0" borderId="53" xfId="0" applyFont="1" applyBorder="1" applyAlignment="1">
      <alignment horizontal="right" vertical="center" wrapText="1"/>
    </xf>
    <xf numFmtId="0" fontId="5" fillId="0" borderId="59" xfId="0" applyFont="1" applyBorder="1" applyAlignment="1">
      <alignment horizontal="right" vertical="center" wrapText="1"/>
    </xf>
    <xf numFmtId="0" fontId="5" fillId="0" borderId="5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5" fillId="0" borderId="0" xfId="2" applyFont="1" applyAlignment="1">
      <alignment horizontal="center"/>
    </xf>
    <xf numFmtId="0" fontId="27" fillId="0" borderId="67" xfId="2" applyFont="1" applyBorder="1" applyAlignment="1">
      <alignment horizontal="center"/>
    </xf>
    <xf numFmtId="0" fontId="26" fillId="0" borderId="68" xfId="2" applyFont="1" applyBorder="1" applyAlignment="1">
      <alignment horizontal="center"/>
    </xf>
    <xf numFmtId="0" fontId="24" fillId="0" borderId="69" xfId="2" applyFont="1" applyBorder="1" applyAlignment="1">
      <alignment horizontal="center" vertical="center" wrapText="1"/>
    </xf>
    <xf numFmtId="0" fontId="24" fillId="0" borderId="68" xfId="2" applyFont="1" applyBorder="1" applyAlignment="1">
      <alignment horizontal="center" vertical="center" wrapText="1"/>
    </xf>
    <xf numFmtId="0" fontId="24" fillId="0" borderId="70" xfId="2" applyFont="1" applyBorder="1" applyAlignment="1">
      <alignment horizontal="center" vertical="center" wrapText="1"/>
    </xf>
    <xf numFmtId="0" fontId="24" fillId="0" borderId="71" xfId="2" applyFont="1" applyBorder="1" applyAlignment="1">
      <alignment horizontal="center" vertical="center" wrapText="1"/>
    </xf>
    <xf numFmtId="0" fontId="24" fillId="0" borderId="67" xfId="2" applyFont="1" applyBorder="1" applyAlignment="1">
      <alignment horizontal="center" vertical="center" wrapText="1"/>
    </xf>
    <xf numFmtId="0" fontId="24" fillId="0" borderId="72" xfId="2" applyFont="1" applyBorder="1" applyAlignment="1">
      <alignment horizontal="center" vertical="center" wrapText="1"/>
    </xf>
    <xf numFmtId="49" fontId="24" fillId="0" borderId="69" xfId="2" applyNumberFormat="1" applyFont="1" applyBorder="1" applyAlignment="1">
      <alignment horizontal="center" vertical="center"/>
    </xf>
    <xf numFmtId="49" fontId="24" fillId="0" borderId="68" xfId="2" applyNumberFormat="1" applyFont="1" applyBorder="1" applyAlignment="1">
      <alignment horizontal="center" vertical="center"/>
    </xf>
    <xf numFmtId="49" fontId="24" fillId="0" borderId="70" xfId="2" applyNumberFormat="1" applyFont="1" applyBorder="1" applyAlignment="1">
      <alignment horizontal="center" vertical="center"/>
    </xf>
    <xf numFmtId="49" fontId="24" fillId="0" borderId="71" xfId="2" applyNumberFormat="1" applyFont="1" applyBorder="1" applyAlignment="1">
      <alignment horizontal="center" vertical="center"/>
    </xf>
    <xf numFmtId="49" fontId="24" fillId="0" borderId="67" xfId="2" applyNumberFormat="1" applyFont="1" applyBorder="1" applyAlignment="1">
      <alignment horizontal="center" vertical="center"/>
    </xf>
    <xf numFmtId="49" fontId="24" fillId="0" borderId="72" xfId="2" applyNumberFormat="1" applyFont="1" applyBorder="1" applyAlignment="1">
      <alignment horizontal="center" vertical="center"/>
    </xf>
    <xf numFmtId="0" fontId="24" fillId="0" borderId="69" xfId="2" applyFont="1" applyBorder="1" applyAlignment="1">
      <alignment horizontal="center" vertical="center"/>
    </xf>
    <xf numFmtId="0" fontId="24" fillId="0" borderId="68" xfId="2" applyFont="1" applyBorder="1" applyAlignment="1">
      <alignment horizontal="center" vertical="center"/>
    </xf>
    <xf numFmtId="0" fontId="24" fillId="0" borderId="70" xfId="2" applyFont="1" applyBorder="1" applyAlignment="1">
      <alignment horizontal="center" vertical="center"/>
    </xf>
    <xf numFmtId="0" fontId="24" fillId="0" borderId="71" xfId="2" applyFont="1" applyBorder="1" applyAlignment="1">
      <alignment horizontal="center" vertical="center"/>
    </xf>
    <xf numFmtId="0" fontId="24" fillId="0" borderId="67" xfId="2" applyFont="1" applyBorder="1" applyAlignment="1">
      <alignment horizontal="center" vertical="center"/>
    </xf>
    <xf numFmtId="0" fontId="24" fillId="0" borderId="72" xfId="2" applyFont="1" applyBorder="1" applyAlignment="1">
      <alignment horizontal="center" vertical="center"/>
    </xf>
    <xf numFmtId="0" fontId="24" fillId="0" borderId="62" xfId="2" applyFont="1" applyBorder="1" applyAlignment="1">
      <alignment horizontal="center" vertical="center" wrapText="1"/>
    </xf>
    <xf numFmtId="0" fontId="24" fillId="0" borderId="63" xfId="2" applyFont="1" applyBorder="1" applyAlignment="1">
      <alignment horizontal="center" vertical="center" wrapText="1"/>
    </xf>
    <xf numFmtId="0" fontId="24" fillId="0" borderId="64" xfId="2" applyFont="1" applyBorder="1" applyAlignment="1">
      <alignment horizontal="center" vertical="center" wrapText="1"/>
    </xf>
    <xf numFmtId="0" fontId="24" fillId="0" borderId="69" xfId="2" applyFont="1" applyBorder="1" applyAlignment="1">
      <alignment horizontal="center" vertical="top" wrapText="1"/>
    </xf>
    <xf numFmtId="0" fontId="24" fillId="0" borderId="68" xfId="2" applyFont="1" applyBorder="1" applyAlignment="1">
      <alignment horizontal="center" vertical="top" wrapText="1"/>
    </xf>
    <xf numFmtId="0" fontId="24" fillId="0" borderId="70" xfId="2" applyFont="1" applyBorder="1" applyAlignment="1">
      <alignment horizontal="center" vertical="top" wrapText="1"/>
    </xf>
    <xf numFmtId="0" fontId="24" fillId="0" borderId="71" xfId="2" applyFont="1" applyBorder="1" applyAlignment="1">
      <alignment horizontal="center" vertical="top" wrapText="1"/>
    </xf>
    <xf numFmtId="0" fontId="24" fillId="0" borderId="67" xfId="2" applyFont="1" applyBorder="1" applyAlignment="1">
      <alignment horizontal="center" vertical="top" wrapText="1"/>
    </xf>
    <xf numFmtId="0" fontId="24" fillId="0" borderId="72" xfId="2" applyFont="1" applyBorder="1" applyAlignment="1">
      <alignment horizontal="center" vertical="top" wrapText="1"/>
    </xf>
    <xf numFmtId="0" fontId="24" fillId="0" borderId="62" xfId="2" applyFont="1" applyBorder="1" applyAlignment="1">
      <alignment horizontal="center" vertical="center"/>
    </xf>
    <xf numFmtId="0" fontId="24" fillId="0" borderId="63" xfId="2" applyFont="1" applyBorder="1" applyAlignment="1">
      <alignment horizontal="center" vertical="center"/>
    </xf>
    <xf numFmtId="0" fontId="24" fillId="0" borderId="64" xfId="2" applyFont="1" applyBorder="1" applyAlignment="1">
      <alignment horizontal="center" vertical="center"/>
    </xf>
    <xf numFmtId="14" fontId="24" fillId="0" borderId="69" xfId="2" applyNumberFormat="1" applyFont="1" applyBorder="1" applyAlignment="1">
      <alignment horizontal="center" vertical="center"/>
    </xf>
    <xf numFmtId="14" fontId="24" fillId="0" borderId="68" xfId="2" applyNumberFormat="1" applyFont="1" applyBorder="1" applyAlignment="1">
      <alignment horizontal="center" vertical="center"/>
    </xf>
    <xf numFmtId="14" fontId="24" fillId="0" borderId="70" xfId="2" applyNumberFormat="1" applyFont="1" applyBorder="1" applyAlignment="1">
      <alignment horizontal="center" vertical="center"/>
    </xf>
    <xf numFmtId="14" fontId="24" fillId="0" borderId="71" xfId="2" applyNumberFormat="1" applyFont="1" applyBorder="1" applyAlignment="1">
      <alignment horizontal="center" vertical="center"/>
    </xf>
    <xf numFmtId="14" fontId="24" fillId="0" borderId="67" xfId="2" applyNumberFormat="1" applyFont="1" applyBorder="1" applyAlignment="1">
      <alignment horizontal="center" vertical="center"/>
    </xf>
    <xf numFmtId="14" fontId="24" fillId="0" borderId="72" xfId="2" applyNumberFormat="1" applyFont="1" applyBorder="1" applyAlignment="1">
      <alignment horizontal="center" vertical="center"/>
    </xf>
    <xf numFmtId="49" fontId="24" fillId="0" borderId="62" xfId="2" applyNumberFormat="1" applyFont="1" applyBorder="1" applyAlignment="1">
      <alignment horizontal="center" vertical="center"/>
    </xf>
    <xf numFmtId="49" fontId="24" fillId="0" borderId="63" xfId="2" applyNumberFormat="1" applyFont="1" applyBorder="1" applyAlignment="1">
      <alignment horizontal="center" vertical="center"/>
    </xf>
    <xf numFmtId="49" fontId="24" fillId="0" borderId="64" xfId="2" applyNumberFormat="1" applyFont="1" applyBorder="1" applyAlignment="1">
      <alignment horizontal="center" vertical="center"/>
    </xf>
    <xf numFmtId="49" fontId="24" fillId="0" borderId="69" xfId="2" applyNumberFormat="1" applyFont="1" applyBorder="1" applyAlignment="1">
      <alignment horizontal="center" vertical="center" wrapText="1"/>
    </xf>
    <xf numFmtId="49" fontId="24" fillId="0" borderId="68" xfId="2" applyNumberFormat="1" applyFont="1" applyBorder="1" applyAlignment="1">
      <alignment horizontal="center" vertical="center" wrapText="1"/>
    </xf>
    <xf numFmtId="49" fontId="24" fillId="0" borderId="70" xfId="2" applyNumberFormat="1" applyFont="1" applyBorder="1" applyAlignment="1">
      <alignment horizontal="center" vertical="center" wrapText="1"/>
    </xf>
    <xf numFmtId="49" fontId="24" fillId="0" borderId="71" xfId="2" applyNumberFormat="1" applyFont="1" applyBorder="1" applyAlignment="1">
      <alignment horizontal="center" vertical="center" wrapText="1"/>
    </xf>
    <xf numFmtId="49" fontId="24" fillId="0" borderId="67" xfId="2" applyNumberFormat="1" applyFont="1" applyBorder="1" applyAlignment="1">
      <alignment horizontal="center" vertical="center" wrapText="1"/>
    </xf>
    <xf numFmtId="49" fontId="24" fillId="0" borderId="72" xfId="2" applyNumberFormat="1" applyFont="1" applyBorder="1" applyAlignment="1">
      <alignment horizontal="center" vertical="center" wrapText="1"/>
    </xf>
    <xf numFmtId="49" fontId="24" fillId="0" borderId="62" xfId="2" applyNumberFormat="1" applyFont="1" applyBorder="1" applyAlignment="1">
      <alignment horizontal="center" vertical="center" wrapText="1"/>
    </xf>
    <xf numFmtId="49" fontId="24" fillId="0" borderId="63" xfId="2" applyNumberFormat="1" applyFont="1" applyBorder="1" applyAlignment="1">
      <alignment horizontal="center" vertical="center" wrapText="1"/>
    </xf>
    <xf numFmtId="49" fontId="24" fillId="0" borderId="64" xfId="2" applyNumberFormat="1" applyFont="1" applyBorder="1" applyAlignment="1">
      <alignment horizontal="center" vertical="center" wrapText="1"/>
    </xf>
    <xf numFmtId="0" fontId="24" fillId="0" borderId="62" xfId="2" applyFont="1" applyBorder="1" applyAlignment="1">
      <alignment horizontal="left" vertical="center" wrapText="1"/>
    </xf>
    <xf numFmtId="0" fontId="24" fillId="0" borderId="63" xfId="2" applyFont="1" applyBorder="1" applyAlignment="1">
      <alignment horizontal="left" vertical="center" wrapText="1"/>
    </xf>
    <xf numFmtId="0" fontId="24" fillId="0" borderId="64" xfId="2" applyFont="1" applyBorder="1" applyAlignment="1">
      <alignment horizontal="left" vertical="center" wrapText="1"/>
    </xf>
    <xf numFmtId="49" fontId="24" fillId="0" borderId="62" xfId="2" applyNumberFormat="1" applyFont="1" applyBorder="1" applyAlignment="1">
      <alignment horizontal="left" vertical="center"/>
    </xf>
    <xf numFmtId="49" fontId="24" fillId="0" borderId="63" xfId="2" applyNumberFormat="1" applyFont="1" applyBorder="1" applyAlignment="1">
      <alignment horizontal="left" vertical="center"/>
    </xf>
    <xf numFmtId="49" fontId="24" fillId="0" borderId="64" xfId="2" applyNumberFormat="1" applyFont="1" applyBorder="1" applyAlignment="1">
      <alignment horizontal="left" vertical="center"/>
    </xf>
    <xf numFmtId="0" fontId="24" fillId="0" borderId="63" xfId="2" applyFont="1" applyBorder="1" applyAlignment="1">
      <alignment horizontal="center"/>
    </xf>
    <xf numFmtId="0" fontId="24" fillId="0" borderId="69" xfId="2" applyFont="1" applyBorder="1" applyAlignment="1">
      <alignment horizontal="center" wrapText="1"/>
    </xf>
    <xf numFmtId="0" fontId="24" fillId="0" borderId="68" xfId="2" applyFont="1" applyBorder="1" applyAlignment="1">
      <alignment horizontal="center" wrapText="1"/>
    </xf>
    <xf numFmtId="0" fontId="24" fillId="0" borderId="70" xfId="2" applyFont="1" applyBorder="1" applyAlignment="1">
      <alignment horizontal="center" wrapText="1"/>
    </xf>
    <xf numFmtId="0" fontId="24" fillId="0" borderId="73" xfId="2" applyFont="1" applyBorder="1" applyAlignment="1">
      <alignment horizontal="center" wrapText="1"/>
    </xf>
    <xf numFmtId="0" fontId="24" fillId="0" borderId="0" xfId="2" applyFont="1" applyAlignment="1">
      <alignment horizontal="center" wrapText="1"/>
    </xf>
    <xf numFmtId="0" fontId="24" fillId="0" borderId="74" xfId="2" applyFont="1" applyBorder="1" applyAlignment="1">
      <alignment horizontal="center" wrapText="1"/>
    </xf>
    <xf numFmtId="0" fontId="26" fillId="0" borderId="68" xfId="2" applyFont="1" applyBorder="1" applyAlignment="1">
      <alignment horizontal="center" wrapText="1"/>
    </xf>
    <xf numFmtId="0" fontId="26" fillId="0" borderId="0" xfId="2" applyFont="1" applyAlignment="1">
      <alignment horizontal="center" wrapText="1"/>
    </xf>
    <xf numFmtId="0" fontId="26" fillId="0" borderId="68" xfId="2" applyFont="1" applyBorder="1" applyAlignment="1">
      <alignment horizontal="center" vertical="top" wrapText="1"/>
    </xf>
    <xf numFmtId="0" fontId="26" fillId="0" borderId="0" xfId="2" applyFont="1" applyAlignment="1">
      <alignment horizontal="center" vertical="top" wrapText="1"/>
    </xf>
    <xf numFmtId="49" fontId="24" fillId="0" borderId="67" xfId="2" applyNumberFormat="1" applyFont="1" applyBorder="1" applyAlignment="1">
      <alignment horizontal="center"/>
    </xf>
    <xf numFmtId="0" fontId="24" fillId="0" borderId="67" xfId="2" applyFont="1" applyBorder="1" applyAlignment="1">
      <alignment horizontal="center"/>
    </xf>
    <xf numFmtId="14" fontId="24" fillId="0" borderId="73" xfId="2" applyNumberFormat="1" applyFont="1" applyBorder="1" applyAlignment="1">
      <alignment horizontal="center" vertical="center"/>
    </xf>
    <xf numFmtId="14" fontId="24" fillId="0" borderId="0" xfId="2" applyNumberFormat="1" applyFont="1" applyAlignment="1">
      <alignment horizontal="center" vertical="center"/>
    </xf>
    <xf numFmtId="14" fontId="24" fillId="0" borderId="74" xfId="2" applyNumberFormat="1" applyFont="1" applyBorder="1" applyAlignment="1">
      <alignment horizontal="center" vertical="center"/>
    </xf>
    <xf numFmtId="0" fontId="24" fillId="0" borderId="73" xfId="2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4" fillId="0" borderId="74" xfId="2" applyFont="1" applyBorder="1" applyAlignment="1">
      <alignment horizontal="center" vertical="center" wrapText="1"/>
    </xf>
    <xf numFmtId="0" fontId="24" fillId="0" borderId="0" xfId="2" applyFont="1" applyAlignment="1">
      <alignment horizontal="right"/>
    </xf>
    <xf numFmtId="49" fontId="24" fillId="0" borderId="67" xfId="2" applyNumberFormat="1" applyFont="1" applyBorder="1" applyAlignment="1">
      <alignment horizontal="left"/>
    </xf>
    <xf numFmtId="14" fontId="24" fillId="0" borderId="67" xfId="2" applyNumberFormat="1" applyFont="1" applyBorder="1" applyAlignment="1">
      <alignment horizontal="center"/>
    </xf>
    <xf numFmtId="0" fontId="26" fillId="0" borderId="0" xfId="2" applyFont="1" applyAlignment="1">
      <alignment horizontal="center"/>
    </xf>
    <xf numFmtId="14" fontId="35" fillId="0" borderId="61" xfId="0" applyNumberFormat="1" applyFont="1" applyBorder="1" applyAlignment="1">
      <alignment horizontal="center" vertical="center"/>
    </xf>
    <xf numFmtId="49" fontId="35" fillId="0" borderId="61" xfId="0" applyNumberFormat="1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7" fillId="0" borderId="0" xfId="1" applyFill="1"/>
    <xf numFmtId="14" fontId="3" fillId="0" borderId="61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 wrapText="1"/>
    </xf>
    <xf numFmtId="14" fontId="35" fillId="0" borderId="61" xfId="0" applyNumberFormat="1" applyFont="1" applyFill="1" applyBorder="1" applyAlignment="1">
      <alignment horizontal="center" vertical="center"/>
    </xf>
    <xf numFmtId="49" fontId="35" fillId="0" borderId="61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&#1057;&#1072;&#1085;&#1082;&#1090;-&#1055;&#1077;&#1090;&#1077;&#1088;&#1073;&#1091;&#1088;&#1075;\&#1089;&#1091;&#1076;&#1100;&#1080;1\2017\259_&#1086;&#1090;_21.12.2017%20-%20&#1063;&#1077;&#1088;&#1085;&#1103;&#1077;&#1074;.pdf" TargetMode="External"/><Relationship Id="rId299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1;&#1077;&#1074;&#1072;&#1085;&#1086;&#1074;&#1072;.pdf" TargetMode="External"/><Relationship Id="rId21" Type="http://schemas.openxmlformats.org/officeDocument/2006/relationships/hyperlink" Target="&#1052;&#1086;&#1089;&#1082;&#1086;&#1074;&#1089;&#1082;&#1072;&#1103;%20&#1086;&#1073;&#1083;&#1072;&#1089;&#1090;&#1100;\&#1055;&#1088;&#1080;&#1082;&#1072;&#1079;%2005-&#1082;%20&#1086;&#1090;%2021.01.2021.pdf" TargetMode="External"/><Relationship Id="rId63" Type="http://schemas.openxmlformats.org/officeDocument/2006/relationships/hyperlink" Target="&#1052;&#1086;&#1089;&#1082;&#1086;&#1074;&#1089;&#1082;&#1072;&#1103;%20&#1086;&#1073;&#1083;&#1072;&#1089;&#1090;&#1100;\&#1055;&#1088;&#1080;&#1082;&#1072;&#1079;%206.2019-&#1055;%20&#1086;&#1090;%2027.12.2019.pdf" TargetMode="External"/><Relationship Id="rId159" Type="http://schemas.openxmlformats.org/officeDocument/2006/relationships/hyperlink" Target="&#1054;&#1088;&#1077;&#1085;&#1073;&#1091;&#1088;&#1089;&#1082;&#1072;&#1103;%20&#1086;&#1073;&#1083;&#1072;&#1089;&#1090;&#1100;\258-&#1055;%20&#1057;&#1059;&#1044;&#1045;&#1049;&#1057;&#1050;&#1048;&#1045;%20&#1086;&#1082;&#1090;&#1103;&#1073;&#1088;&#1100;%202%20&#1080;%203.pdf" TargetMode="External"/><Relationship Id="rId324" Type="http://schemas.openxmlformats.org/officeDocument/2006/relationships/hyperlink" Target="&#1050;&#1088;&#1072;&#1089;&#1085;&#1086;&#1076;&#1072;&#1088;&#1089;&#1082;&#1080;&#1081;%20&#1082;&#1088;&#1072;&#1081;\&#1055;&#1088;&#1080;&#1082;&#1072;&#1079;%20541%20&#1086;&#1090;%2024.10.2018.pdf" TargetMode="External"/><Relationship Id="rId366" Type="http://schemas.openxmlformats.org/officeDocument/2006/relationships/hyperlink" Target="&#1041;&#1077;&#1083;&#1075;&#1086;&#1088;&#1086;&#1076;&#1089;&#1082;&#1072;&#1103;%20&#1086;&#1073;&#1083;\&#1055;&#1088;&#1080;&#1082;&#1072;&#1079;%20&#1086;%20&#1087;&#1088;&#1086;&#1076;&#1083;&#1077;&#1085;&#1080;&#1080;%20&#1086;&#1090;%2012.10.2022.pdf" TargetMode="External"/><Relationship Id="rId170" Type="http://schemas.openxmlformats.org/officeDocument/2006/relationships/hyperlink" Target="&#1050;&#1072;&#1084;&#1095;&#1072;&#1090;&#1089;&#1082;&#1080;&#1081;%20&#1082;&#1088;&#1072;&#1081;\&#1087;&#1088;&#1080;&#1082;&#1072;&#1079;%20&#1085;&#1072;%20&#1087;&#1088;&#1086;&#1076;&#1083;&#1077;&#1085;&#1080;&#1077;%20&#1082;&#1072;&#1090;&#1077;&#1075;&#1086;&#1088;&#1080;&#1080;.pdf" TargetMode="External"/><Relationship Id="rId226" Type="http://schemas.openxmlformats.org/officeDocument/2006/relationships/hyperlink" Target="&#1052;&#1086;&#1089;&#1082;&#1086;&#1074;&#1089;&#1082;&#1072;&#1103;%20&#1086;&#1073;&#1083;&#1072;&#1089;&#1090;&#1100;\&#1055;&#1088;&#1080;&#1082;&#1072;&#1079;%203.2022-&#1055;%20&#1086;&#1090;%2016.05.2022%20&#1086;%20&#1087;&#1086;&#1076;&#1090;&#1074;&#1077;&#1088;&#1078;&#1076;&#1077;&#1085;&#1080;&#1080;%20&#1057;&#1057;3&#1050;.pdf" TargetMode="External"/><Relationship Id="rId433" Type="http://schemas.openxmlformats.org/officeDocument/2006/relationships/hyperlink" Target="&#1057;&#1072;&#1084;&#1072;&#1088;&#1089;&#1082;&#1072;&#1103;%20&#1086;&#1073;&#1083;&#1072;&#1089;&#1090;&#1100;\&#1055;&#1086;&#1089;&#1090;&#1072;&#1085;&#1086;&#1074;&#1083;&#1077;&#1085;&#1080;&#1077;%20484%20&#1086;%20&#1087;&#1088;&#1080;&#1089;&#1074;&#1086;&#1077;&#1085;&#1080;&#1080;%203%20&#1082;&#1072;&#1090;&#1077;&#1075;&#1086;&#1088;&#1080;&#1103;%20&#1058;&#1086;&#1083;&#1100;&#1103;&#1090;&#1090;&#1080;.pdf" TargetMode="External"/><Relationship Id="rId268" Type="http://schemas.openxmlformats.org/officeDocument/2006/relationships/hyperlink" Target="&#1053;&#1080;&#1078;&#1077;&#1075;&#1086;&#1088;&#1086;&#1076;&#1089;&#1082;&#1072;&#1103;%20&#1086;&#1073;&#1083;&#1072;&#1089;&#1090;&#1100;\&#1055;&#1088;&#1080;&#1082;&#1072;&#1079;%20&#1086;%20&#1087;&#1088;&#1080;&#1089;&#1074;&#1086;&#1077;&#1085;&#1080;&#1080;%20&#1057;&#1057;2&#1050;%20&#1052;&#1072;&#1083;&#1100;&#1094;&#1077;&#1074;.pdf" TargetMode="External"/><Relationship Id="rId32" Type="http://schemas.openxmlformats.org/officeDocument/2006/relationships/hyperlink" Target="&#1052;&#1086;&#1089;&#1082;&#1086;&#1074;&#1089;&#1082;&#1072;&#1103;%20&#1086;&#1073;&#1083;&#1072;&#1089;&#1090;&#1100;\&#1055;&#1088;&#1080;&#1082;&#1072;&#1079;%20259-&#1082;%20&#1086;&#1090;%2021.12.2016.pdf" TargetMode="External"/><Relationship Id="rId74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28" Type="http://schemas.openxmlformats.org/officeDocument/2006/relationships/hyperlink" Target="&#1057;&#1072;&#1085;&#1082;&#1090;-&#1055;&#1077;&#1090;&#1077;&#1088;&#1073;&#1091;&#1088;&#1075;\&#1089;&#1091;&#1076;&#1100;&#1080;1\2020\&#1056;&#1072;&#1089;&#1087;&#1086;&#1088;&#1103;&#1078;&#1077;&#1085;&#1080;&#1077;_&#1050;&#1060;&#1050;&#1080;&#1057;_&#1086;&#1090;_28.10.2020__569-&#1088;%20%20(1%20&#1043;&#1072;&#1090;&#1072;&#1091;&#1083;&#1083;&#1080;&#1085;).pdf" TargetMode="External"/><Relationship Id="rId335" Type="http://schemas.openxmlformats.org/officeDocument/2006/relationships/hyperlink" Target="&#1057;&#1074;&#1077;&#1088;&#1076;&#1083;&#1086;&#1074;&#1089;&#1082;&#1072;&#1103;%20&#1086;&#1073;&#1083;&#1072;&#1089;&#1090;&#1100;\2-&#1103;%20&#1089;&#1091;&#1076;.&#1082;&#1072;&#1090;-22.pdf" TargetMode="External"/><Relationship Id="rId377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5" Type="http://schemas.openxmlformats.org/officeDocument/2006/relationships/hyperlink" Target="&#1050;&#1091;&#1088;&#1089;&#1082;&#1072;&#1103;%20&#1086;&#1073;&#1083;&#1072;&#1089;&#1090;&#1100;\08.06.2020-&#1055;&#1088;&#1080;&#1082;&#1072;&#1079;%20&#1085;&#1072;%201%20&#1089;&#1091;&#1076;&#1077;&#1081;&#1089;&#1082;&#1091;&#1102;%20%20&#1082;&#1072;&#1090;&#1077;&#1075;&#1086;&#1088;&#1080;&#1102;%20-%20&#1050;&#1091;&#1088;&#1089;&#1082;&#1072;&#1103;%20&#1086;&#1073;&#1083;.pdf" TargetMode="External"/><Relationship Id="rId181" Type="http://schemas.openxmlformats.org/officeDocument/2006/relationships/hyperlink" Target="&#1058;&#1091;&#1083;&#1100;&#1089;&#1082;&#1072;&#1103;%20&#1086;&#1073;&#1083;&#1072;&#1089;&#1090;&#1100;\&#1055;&#1088;&#1080;&#1082;&#1072;&#1079;%20&#1085;&#1072;%201&#1082;%20&#8470;166-&#1086;&#1089;&#1085;%20&#1086;&#1090;%2017.08.21.pdf" TargetMode="External"/><Relationship Id="rId237" Type="http://schemas.openxmlformats.org/officeDocument/2006/relationships/hyperlink" Target="&#1055;&#1088;&#1080;&#1084;&#1086;&#1088;&#1089;&#1082;&#1080;&#1081;%20&#1082;&#1088;&#1072;&#1081;\&#1055;&#1088;&#1080;&#1082;&#1072;&#1079;%2042%20&#1086;&#1090;%202007%20&#1075;.PDF" TargetMode="External"/><Relationship Id="rId402" Type="http://schemas.openxmlformats.org/officeDocument/2006/relationships/hyperlink" Target="&#1052;&#1086;&#1089;&#1082;&#1086;&#1074;&#1089;&#1082;&#1072;&#1103;%20&#1086;&#1073;&#1083;&#1072;&#1089;&#1090;&#1100;\&#1055;&#1088;&#1080;&#1082;&#1072;&#1079;%201.2021-&#1055;%20&#1086;&#1090;%2013.02.2021.pdf" TargetMode="External"/><Relationship Id="rId279" Type="http://schemas.openxmlformats.org/officeDocument/2006/relationships/hyperlink" Target="&#1052;&#1086;&#1089;&#1082;&#1086;&#1074;&#1089;&#1082;&#1072;&#1103;%20&#1086;&#1073;&#1083;&#1072;&#1089;&#1090;&#1100;\&#1055;&#1088;&#1080;&#1082;&#1072;&#1079;%201.2022-&#1055;%20&#1086;%20&#1087;&#1086;&#1076;&#1090;&#1074;&#1077;&#1088;&#1078;&#1076;&#1077;&#1085;&#1080;&#1080;%202%20&#1080;%201%20&#1082;&#1072;&#1090;&#1077;&#1075;&#1086;&#1088;&#1080;&#1080;.pdf" TargetMode="External"/><Relationship Id="rId43" Type="http://schemas.openxmlformats.org/officeDocument/2006/relationships/hyperlink" Target="&#1052;&#1086;&#1089;&#1082;&#1086;&#1074;&#1089;&#1082;&#1072;&#1103;%20&#1086;&#1073;&#1083;&#1072;&#1089;&#1090;&#1100;\&#1055;&#1088;&#1080;&#1082;&#1072;&#1079;%20307-&#1082;%20&#1086;&#1090;%2027.12.2017.pdf" TargetMode="External"/><Relationship Id="rId139" Type="http://schemas.openxmlformats.org/officeDocument/2006/relationships/hyperlink" Target="&#1054;&#1088;&#1083;&#1086;&#1074;&#1089;&#1082;&#1072;&#1103;%20&#1086;&#1073;&#1083;&#1072;&#1089;&#1090;&#1100;\&#1055;&#1088;&#1080;&#1082;&#1072;&#1079;1%20&#1086;&#1090;%2023.04.2021%20&#8470;300.jpg" TargetMode="External"/><Relationship Id="rId290" Type="http://schemas.openxmlformats.org/officeDocument/2006/relationships/hyperlink" Target="&#1056;&#1077;&#1089;&#1087;&#1091;&#1073;&#1083;&#1080;&#1082;&#1072;%20&#1041;&#1072;&#1096;&#1082;&#1086;&#1088;&#1090;&#1086;&#1089;&#1090;&#1072;&#1085;\&#1055;&#1088;&#1080;&#1082;&#1072;&#1079;%2095-&#1054;&#1044;%20&#1086;&#1090;%2027.10.2021%20&#1055;&#1088;&#1080;&#1083;&#1086;&#1078;2.jpeg" TargetMode="External"/><Relationship Id="rId304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61;&#1072;&#1082;&#1080;&#1084;&#1086;&#1074;.pdf" TargetMode="External"/><Relationship Id="rId346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388" Type="http://schemas.openxmlformats.org/officeDocument/2006/relationships/hyperlink" Target="&#1057;&#1074;&#1077;&#1088;&#1076;&#1083;&#1086;&#1074;&#1089;&#1082;&#1072;&#1103;%20&#1086;&#1073;&#1083;&#1072;&#1089;&#1090;&#1100;\&#1057;&#1091;&#1076;.&#1082;&#1072;&#1090;-3%202017.pdf" TargetMode="External"/><Relationship Id="rId85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50" Type="http://schemas.openxmlformats.org/officeDocument/2006/relationships/hyperlink" Target="&#1056;&#1077;&#1089;&#1087;&#1091;&#1073;&#1083;&#1080;&#1082;&#1072;%20&#1052;&#1072;&#1088;&#1080;&#1081;%20&#1069;&#1083;\&#1057;&#1050;%20&#1072;&#1081;&#1082;&#1080;&#1076;&#1086;%202018%202%20001.jpg" TargetMode="External"/><Relationship Id="rId192" Type="http://schemas.openxmlformats.org/officeDocument/2006/relationships/hyperlink" Target="&#1052;&#1086;&#1089;&#1082;&#1074;&#1072;\&#1056;&#1072;&#1089;&#1087;&#1086;&#1088;&#1103;&#1078;&#1077;&#1085;&#1080;&#1077;%20&#1057;&#1057;1&#1050;%20&#1046;&#1076;&#1072;&#1085;&#1086;&#1074;,%20&#1060;&#1072;&#1077;&#1085;&#1082;&#1086;&#1074;.pdf" TargetMode="External"/><Relationship Id="rId206" Type="http://schemas.openxmlformats.org/officeDocument/2006/relationships/hyperlink" Target="&#1057;&#1072;&#1088;&#1072;&#1090;&#1086;&#1074;&#1089;&#1082;&#1072;&#1103;%20&#1086;&#1073;&#1083;&#1072;&#1089;&#1090;&#1100;\&#1055;&#1088;&#1080;&#1082;&#1072;&#1079;%2013%20&#1086;&#1090;%2013.12.21.jpg" TargetMode="External"/><Relationship Id="rId413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248" Type="http://schemas.openxmlformats.org/officeDocument/2006/relationships/hyperlink" Target="&#1056;&#1077;&#1089;&#1087;&#1091;&#1073;&#1083;&#1080;&#1082;&#1072;%20&#1050;&#1088;&#1099;&#1084;\&#1050;&#1060;&#1040;%20&#1089;&#1091;&#1076;.&#1082;&#1072;&#1090;.pdf" TargetMode="External"/><Relationship Id="rId12" Type="http://schemas.openxmlformats.org/officeDocument/2006/relationships/hyperlink" Target="&#1050;&#1091;&#1088;&#1089;&#1082;&#1072;&#1103;%20&#1086;&#1073;&#1083;&#1072;&#1089;&#1090;&#1100;\09.04.2018-&#1055;&#1088;&#1080;&#1082;&#1072;&#1079;%20&#1085;&#1072;%202%20&#1089;&#1091;&#1076;&#1077;&#1081;&#1089;&#1082;&#1091;&#1102;%20%20&#1082;&#1072;&#1090;&#1077;&#1075;&#1086;&#1088;&#1080;&#1102;-&#1050;&#1091;&#1088;&#1089;&#1082;&#1072;&#1103;%20&#1086;&#1073;&#1083;.pdf" TargetMode="External"/><Relationship Id="rId108" Type="http://schemas.openxmlformats.org/officeDocument/2006/relationships/hyperlink" Target="&#1052;&#1086;&#1089;&#1082;&#1086;&#1074;&#1089;&#1082;&#1072;&#1103;%20&#1086;&#1073;&#1083;&#1072;&#1089;&#1090;&#1100;\&#1055;&#1088;&#1080;&#1082;&#1072;&#1079;%203-&#1057;%20&#1086;&#1090;%2009.03.2021.pdf" TargetMode="External"/><Relationship Id="rId315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7;&#1072;&#1074;&#1077;&#1083;&#1100;&#1077;&#1074;&#1072;.pdf" TargetMode="External"/><Relationship Id="rId357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54" Type="http://schemas.openxmlformats.org/officeDocument/2006/relationships/hyperlink" Target="1%20&#1055;&#1088;&#1080;&#1082;&#1072;&#1079;&#1099;%20&#1085;&#1072;%20&#1057;&#1057;&#1042;&#1050;\&#1055;&#1088;&#1080;&#1082;&#1072;&#1079;%20&#1057;&#1057;&#1042;&#1050;%20&#8470;42&#1085;&#1075;%20&#1086;&#1090;%2030.03.2022%20&#1043;&#1091;&#1085;,%20&#1050;&#1072;&#1088;&#1072;&#1096;&#1077;&#1074;&#1089;&#1082;&#1080;&#1081;,%20&#1057;&#1086;&#1083;&#1086;&#1085;&#1080;&#1094;&#1099;&#1085;.pdf" TargetMode="External"/><Relationship Id="rId96" Type="http://schemas.openxmlformats.org/officeDocument/2006/relationships/hyperlink" Target="&#1050;&#1072;&#1084;&#1095;&#1072;&#1090;&#1089;&#1082;&#1080;&#1081;%20&#1082;&#1088;&#1072;&#1081;\&#1055;&#1088;&#1080;&#1082;&#1072;&#1079;%2067.jpeg" TargetMode="External"/><Relationship Id="rId161" Type="http://schemas.openxmlformats.org/officeDocument/2006/relationships/hyperlink" Target="&#1041;&#1077;&#1083;&#1075;&#1086;&#1088;&#1086;&#1076;&#1089;&#1082;&#1072;&#1103;%20&#1086;&#1073;&#1083;\6s.pdf" TargetMode="External"/><Relationship Id="rId217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55;&#1088;&#1080;&#1082;&#1072;&#1079;%20%20&#1089;&#1087;&#1086;&#1088;&#1090;&#1082;&#1086;&#1084;&#1080;&#1090;&#1077;&#1090;&#1072;%20&#8470;259-ot-17.09.2021%20&#1085;&#1072;%20&#1046;&#1091;&#1082;&#1086;&#1074;&#1072;,%20&#1044;&#1077;&#1085;&#1080;&#1089;&#1086;&#1074;&#1072;%203&#1082;.jpg" TargetMode="External"/><Relationship Id="rId399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259" Type="http://schemas.openxmlformats.org/officeDocument/2006/relationships/hyperlink" Target="&#1050;&#1091;&#1088;&#1089;&#1082;&#1072;&#1103;%20&#1086;&#1073;&#1083;&#1072;&#1089;&#1090;&#1100;\&#1055;&#1088;&#1080;&#1082;&#1072;&#1079;%20&#1086;%20&#1087;&#1086;&#1076;&#1090;&#1074;&#1077;&#1088;&#1078;&#1076;&#1077;&#1085;&#1080;&#1077;%20&#1057;&#1057;1&#1050;%20&#1050;&#1086;&#1095;&#1077;&#1090;&#1086;&#1074;.pdf" TargetMode="External"/><Relationship Id="rId424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23" Type="http://schemas.openxmlformats.org/officeDocument/2006/relationships/hyperlink" Target="&#1052;&#1086;&#1089;&#1082;&#1086;&#1074;&#1089;&#1082;&#1072;&#1103;%20&#1086;&#1073;&#1083;&#1072;&#1089;&#1090;&#1100;\&#1055;&#1088;&#1080;&#1082;&#1072;&#1079;%2005-&#1082;%20&#1086;&#1090;%2021.01.2021.pdf" TargetMode="External"/><Relationship Id="rId119" Type="http://schemas.openxmlformats.org/officeDocument/2006/relationships/hyperlink" Target="&#1057;&#1072;&#1085;&#1082;&#1090;-&#1055;&#1077;&#1090;&#1077;&#1088;&#1073;&#1091;&#1088;&#1075;\&#1089;&#1091;&#1076;&#1100;&#1080;1\2017\prikaz_19.04.2017_%20&#8470;49.pdf" TargetMode="External"/><Relationship Id="rId270" Type="http://schemas.openxmlformats.org/officeDocument/2006/relationships/hyperlink" Target="&#1057;&#1072;&#1084;&#1072;&#1088;&#1089;&#1082;&#1072;&#1103;%20&#1086;&#1073;&#1083;&#1072;&#1089;&#1090;&#1100;\&#1055;&#1086;&#1089;&#1090;&#1072;&#1085;&#1086;&#1074;&#1083;&#1077;&#1085;&#1080;&#1077;%20484%20&#1086;%20&#1087;&#1088;&#1080;&#1089;&#1074;&#1086;&#1077;&#1085;&#1080;&#1080;%203%20&#1082;&#1072;&#1090;&#1077;&#1075;&#1086;&#1088;&#1080;&#1103;%20&#1058;&#1086;&#1083;&#1100;&#1103;&#1090;&#1090;&#1080;.pdf" TargetMode="External"/><Relationship Id="rId326" Type="http://schemas.openxmlformats.org/officeDocument/2006/relationships/hyperlink" Target="&#1050;&#1088;&#1072;&#1089;&#1085;&#1086;&#1076;&#1072;&#1088;&#1089;&#1082;&#1080;&#1081;%20&#1082;&#1088;&#1072;&#1081;\&#1055;&#1088;&#1080;&#1082;&#1072;&#1079;%20541%20&#1086;&#1090;%2024.10.2018.pdf" TargetMode="External"/><Relationship Id="rId65" Type="http://schemas.openxmlformats.org/officeDocument/2006/relationships/hyperlink" Target="&#1055;&#1077;&#1085;&#1079;&#1077;&#1085;&#1089;&#1082;&#1072;&#1103;%20&#1086;&#1073;&#1083;&#1072;&#1089;&#1090;&#1100;\&#1087;&#1088;&#1080;&#1082;&#1072;&#1079;%202020.PDF" TargetMode="External"/><Relationship Id="rId130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01.02.2021__39-&#1088;_&#1047;&#1074;&#1077;&#1088;&#1077;&#1074;%20,&#1043;&#1072;&#1088;&#1085;&#1102;&#1082;.PDF" TargetMode="External"/><Relationship Id="rId368" Type="http://schemas.openxmlformats.org/officeDocument/2006/relationships/hyperlink" Target="&#1057;&#1072;&#1088;&#1072;&#1090;&#1086;&#1074;&#1089;&#1082;&#1072;&#1103;%20&#1086;&#1073;&#1083;&#1072;&#1089;&#1090;&#1100;\2022-11-25-0003.pdf" TargetMode="External"/><Relationship Id="rId172" Type="http://schemas.openxmlformats.org/officeDocument/2006/relationships/hyperlink" Target="&#1050;&#1072;&#1084;&#1095;&#1072;&#1090;&#1089;&#1082;&#1080;&#1081;%20&#1082;&#1088;&#1072;&#1081;\&#1087;&#1088;&#1080;&#1082;&#1072;&#1079;%20&#1085;&#1072;%20&#1087;&#1088;&#1086;&#1076;&#1083;&#1077;&#1085;&#1080;&#1077;%20&#1082;&#1072;&#1090;&#1077;&#1075;&#1086;&#1088;&#1080;&#1080;.pdf" TargetMode="External"/><Relationship Id="rId228" Type="http://schemas.openxmlformats.org/officeDocument/2006/relationships/hyperlink" Target="&#1052;&#1086;&#1089;&#1082;&#1086;&#1074;&#1089;&#1082;&#1072;&#1103;%20&#1086;&#1073;&#1083;&#1072;&#1089;&#1090;&#1100;\&#1055;&#1088;&#1080;&#1082;&#1072;&#1079;%203.2022-&#1055;%20&#1086;&#1090;%2016.05.2022%20&#1086;%20&#1087;&#1086;&#1076;&#1090;&#1074;&#1077;&#1088;&#1078;&#1076;&#1077;&#1085;&#1080;&#1080;%20&#1057;&#1057;3&#1050;.pdf" TargetMode="External"/><Relationship Id="rId435" Type="http://schemas.openxmlformats.org/officeDocument/2006/relationships/hyperlink" Target="&#1057;&#1074;&#1077;&#1088;&#1076;&#1083;&#1086;&#1074;&#1089;&#1082;&#1072;&#1103;%20&#1086;&#1073;&#1083;&#1072;&#1089;&#1090;&#1100;\3%20&#1089;&#1091;&#1076;.&#1082;&#1072;&#1090;%20-21.pdf" TargetMode="External"/><Relationship Id="rId281" Type="http://schemas.openxmlformats.org/officeDocument/2006/relationships/hyperlink" Target="&#1050;&#1088;&#1072;&#1089;&#1085;&#1086;&#1103;&#1088;&#1089;&#1082;&#1080;&#1081;%20&#1082;&#1088;&#1072;&#1081;\&#1055;&#1088;&#1080;&#1082;&#1072;&#1079;%20&#8470;%2032.bmp" TargetMode="External"/><Relationship Id="rId337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33%20&#1085;&#1072;&#1075;&#1088;&#1072;&#1076;&#1085;&#1099;&#1077;%20&#1087;&#1088;&#1080;&#1082;&#1072;&#1079;&#1099;.pdf" TargetMode="External"/><Relationship Id="rId34" Type="http://schemas.openxmlformats.org/officeDocument/2006/relationships/hyperlink" Target="&#1052;&#1086;&#1089;&#1082;&#1086;&#1074;&#1089;&#1082;&#1072;&#1103;%20&#1086;&#1073;&#1083;&#1072;&#1089;&#1090;&#1100;\&#1055;&#1088;&#1080;&#1082;&#1072;&#1079;%2029-&#1082;%20&#1086;&#1090;%2004.02.2019.pdf" TargetMode="External"/><Relationship Id="rId76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41" Type="http://schemas.openxmlformats.org/officeDocument/2006/relationships/hyperlink" Target="&#1054;&#1088;&#1083;&#1086;&#1074;&#1089;&#1082;&#1072;&#1103;%20&#1086;&#1073;&#1083;&#1072;&#1089;&#1090;&#1100;\&#1055;&#1088;&#1080;&#1082;&#1072;&#1079;1%20&#1086;&#1090;%2023.04.2021%20&#8470;300.jpg" TargetMode="External"/><Relationship Id="rId379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7" Type="http://schemas.openxmlformats.org/officeDocument/2006/relationships/hyperlink" Target="&#1050;&#1091;&#1088;&#1089;&#1082;&#1072;&#1103;%20&#1086;&#1073;&#1083;&#1072;&#1089;&#1090;&#1100;\09.04.2018-&#1055;&#1088;&#1080;&#1082;&#1072;&#1079;%20&#1085;&#1072;%202%20&#1089;&#1091;&#1076;&#1077;&#1081;&#1089;&#1082;&#1091;&#1102;%20%20&#1082;&#1072;&#1090;&#1077;&#1075;&#1086;&#1088;&#1080;&#1102;-&#1050;&#1091;&#1088;&#1089;&#1082;&#1072;&#1103;%20&#1086;&#1073;&#1083;.pdf" TargetMode="External"/><Relationship Id="rId183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55;&#1088;.%20%201%20&#1057;&#1057;&#1050;%20&#1050;&#1080;&#1090;&#1072;&#1077;&#1074;,%20&#1050;&#1080;&#1090;&#1072;&#1077;&#1074;&#1072;,&#1062;&#1083;&#1072;&#1092;.pdf" TargetMode="External"/><Relationship Id="rId239" Type="http://schemas.openxmlformats.org/officeDocument/2006/relationships/hyperlink" Target="&#1052;&#1086;&#1089;&#1082;&#1074;&#1072;\&#1055;&#1088;&#1080;&#1082;&#1072;&#1079;%20&#1086;%20&#1087;&#1086;&#1076;&#1090;&#1074;&#1077;&#1088;&#1078;&#1076;&#1077;&#1085;&#1080;&#1080;%20&#1089;&#1091;&#1076;&#1077;&#1081;&#1089;&#1082;&#1086;&#1081;%20&#1082;&#1072;&#1090;&#1077;&#1075;&#1086;&#1088;&#1080;&#1080;.pdf" TargetMode="External"/><Relationship Id="rId390" Type="http://schemas.openxmlformats.org/officeDocument/2006/relationships/hyperlink" Target="&#1050;&#1091;&#1088;&#1089;&#1082;&#1072;&#1103;%20&#1086;&#1073;&#1083;&#1072;&#1089;&#1090;&#1100;\prikaz-351-2022.pdf" TargetMode="External"/><Relationship Id="rId404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250" Type="http://schemas.openxmlformats.org/officeDocument/2006/relationships/hyperlink" Target="&#1050;&#1088;&#1072;&#1089;&#1085;&#1086;&#1076;&#1072;&#1088;&#1089;&#1082;&#1080;&#1081;%20&#1082;&#1088;&#1072;&#1081;\&#1055;&#1088;&#1080;&#1082;&#1072;&#1079;%20&#1086;%20&#1087;&#1086;&#1076;&#1090;&#1074;&#1077;&#1088;&#1078;&#1076;&#1077;&#1085;&#1080;&#1080;%20&#1057;&#1057;2&#1050;%20&#1046;&#1080;&#1076;&#1082;&#1086;&#1074;,%20&#1050;&#1072;&#1097;&#1077;&#1077;&#1074;.pdf" TargetMode="External"/><Relationship Id="rId292" Type="http://schemas.openxmlformats.org/officeDocument/2006/relationships/hyperlink" Target="&#1056;&#1077;&#1089;&#1087;&#1091;&#1073;&#1083;&#1080;&#1082;&#1072;%20&#1041;&#1072;&#1096;&#1082;&#1086;&#1088;&#1090;&#1086;&#1089;&#1090;&#1072;&#1085;\&#1055;&#1088;&#1080;&#1082;&#1072;&#1079;%2095-&#1054;&#1044;%20&#1086;&#1090;%2027.10.2021%20&#1055;&#1088;&#1080;&#1083;&#1086;&#1078;2.jpeg" TargetMode="External"/><Relationship Id="rId306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42;&#1072;&#1089;&#1080;&#1083;&#1100;&#1077;&#1074;.pdf" TargetMode="External"/><Relationship Id="rId45" Type="http://schemas.openxmlformats.org/officeDocument/2006/relationships/hyperlink" Target="&#1052;&#1086;&#1089;&#1082;&#1086;&#1074;&#1089;&#1082;&#1072;&#1103;%20&#1086;&#1073;&#1083;&#1072;&#1089;&#1090;&#1100;\&#1055;&#1088;&#1080;&#1082;&#1072;&#1079;%20307-&#1082;%20&#1086;&#1090;%2027.12.2017.pdf" TargetMode="External"/><Relationship Id="rId87" Type="http://schemas.openxmlformats.org/officeDocument/2006/relationships/hyperlink" Target="&#1053;&#1086;&#1074;&#1086;&#1089;&#1080;&#1073;&#1080;&#1088;&#1089;&#1082;&#1072;&#1103;%20&#1086;&#1073;&#1083;&#1072;&#1089;&#1090;&#1100;\2019-17-18-04%202&#1089;&#1091;&#1076;&#1100;&#1080;.pdf" TargetMode="External"/><Relationship Id="rId110" Type="http://schemas.openxmlformats.org/officeDocument/2006/relationships/hyperlink" Target="&#1055;&#1088;&#1080;&#1084;&#1086;&#1088;&#1089;&#1082;&#1080;&#1081;%20&#1082;&#1088;&#1072;&#1081;\prikaz-8-sk-o-prisvoenii-sudeyskih-kategoriy.pdf" TargetMode="External"/><Relationship Id="rId348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152" Type="http://schemas.openxmlformats.org/officeDocument/2006/relationships/hyperlink" Target="&#1052;&#1086;&#1089;&#1082;&#1086;&#1074;&#1089;&#1082;&#1072;&#1103;%20&#1086;&#1073;&#1083;&#1072;&#1089;&#1090;&#1100;\&#1055;&#1088;&#1080;&#1082;&#1072;&#1079;%20101-&#1082;%20&#1086;&#1090;%2017.05.2021.pdf" TargetMode="External"/><Relationship Id="rId194" Type="http://schemas.openxmlformats.org/officeDocument/2006/relationships/hyperlink" Target="&#1050;&#1072;&#1084;&#1095;&#1072;&#1090;&#1089;&#1082;&#1080;&#1081;%20&#1082;&#1088;&#1072;&#1081;\&#1055;&#1088;&#1080;&#1082;&#1072;&#1079;%20&#1057;&#1057;&#1042;&#1050;%20&#8470;169&#1085;&#1075;%20&#1086;&#1090;%2029.12.2021%20&#1042;&#1083;&#1072;&#1089;&#1086;&#1074;.pdf" TargetMode="External"/><Relationship Id="rId208" Type="http://schemas.openxmlformats.org/officeDocument/2006/relationships/hyperlink" Target="&#1057;&#1072;&#1088;&#1072;&#1090;&#1086;&#1074;&#1089;&#1082;&#1072;&#1103;%20&#1086;&#1073;&#1083;&#1072;&#1089;&#1090;&#1100;\&#1055;&#1088;&#1080;&#1082;&#1072;&#1079;%20318-&#1040;%20&#1086;&#1090;%2025.11.21.jpg" TargetMode="External"/><Relationship Id="rId415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261" Type="http://schemas.openxmlformats.org/officeDocument/2006/relationships/hyperlink" Target="&#1057;&#1074;&#1077;&#1088;&#1076;&#1083;&#1086;&#1074;&#1089;&#1082;&#1072;&#1103;%20&#1086;&#1073;&#1083;&#1072;&#1089;&#1090;&#1100;\&#1055;&#1088;&#1080;&#1082;&#1072;&#1079;%20&#1086;%20&#1087;&#1086;&#1076;&#1090;&#1074;&#1077;&#1088;&#1078;&#1076;&#1077;&#1085;&#1080;&#1080;%20&#1057;&#1057;1&#1050;%20&#1041;&#1091;&#1095;&#1080;&#1085;,%20&#1041;&#1091;&#1079;&#1072;&#1085;&#1086;&#1074;&#1072;,%20&#1052;&#1072;&#1084;&#1072;&#1077;&#1074;.jpeg" TargetMode="External"/><Relationship Id="rId14" Type="http://schemas.openxmlformats.org/officeDocument/2006/relationships/hyperlink" Target="&#1050;&#1091;&#1088;&#1089;&#1082;&#1072;&#1103;%20&#1086;&#1073;&#1083;&#1072;&#1089;&#1090;&#1100;\09.04.2018-&#1055;&#1088;&#1080;&#1082;&#1072;&#1079;%20&#1085;&#1072;%202%20&#1089;&#1091;&#1076;&#1077;&#1081;&#1089;&#1082;&#1091;&#1102;%20%20&#1082;&#1072;&#1090;&#1077;&#1075;&#1086;&#1088;&#1080;&#1102;-&#1050;&#1091;&#1088;&#1089;&#1082;&#1072;&#1103;%20&#1086;&#1073;&#1083;.pdf" TargetMode="External"/><Relationship Id="rId56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317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2;&#1086;&#1095;&#1072;&#1083;&#1086;&#1074;.pdf" TargetMode="External"/><Relationship Id="rId359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98" Type="http://schemas.openxmlformats.org/officeDocument/2006/relationships/hyperlink" Target="&#1052;&#1086;&#1089;&#1082;&#1074;&#1072;\&#1055;&#1088;&#1080;&#1082;&#1072;&#1079;%201-3-226.jpg" TargetMode="External"/><Relationship Id="rId121" Type="http://schemas.openxmlformats.org/officeDocument/2006/relationships/hyperlink" Target="&#1057;&#1072;&#1085;&#1082;&#1090;-&#1055;&#1077;&#1090;&#1077;&#1088;&#1073;&#1091;&#1088;&#1075;\&#1089;&#1091;&#1076;&#1100;&#1080;1\2017\&#1055;&#1088;&#1080;&#1082;&#1072;&#1079;_&#1050;&#1060;&#1050;&#1080;&#1057;_&#1086;&#1090;_27.11.2017__237_&#1054;_&#1087;&#1088;&#1080;&#1089;&#1074;&#1086;&#1077;&#1085;&#1080;&#1080;_&#1082;&#1074;&#1072;&#1083;&#1080;&#1092;&#1080;&#1082;&#1072;&#1094;&#1080;&#1086;&#1085;&#1085;&#1099;&#1093;_&#1082;&#1072;&#1090;&#1077;&#1075;&#1086;&#1081;_&#1089;&#1087;&#1086;&#1088;&#1090;&#1080;&#1074;&#1085;&#1099;&#1084;_&#1089;&#1091;&#1076;&#1100;&#1103;&#1084;.pdf" TargetMode="External"/><Relationship Id="rId163" Type="http://schemas.openxmlformats.org/officeDocument/2006/relationships/hyperlink" Target="&#1041;&#1077;&#1083;&#1075;&#1086;&#1088;&#1086;&#1076;&#1089;&#1082;&#1072;&#1103;%20&#1086;&#1073;&#1083;\6s.pdf" TargetMode="External"/><Relationship Id="rId219" Type="http://schemas.openxmlformats.org/officeDocument/2006/relationships/hyperlink" Target="1%20&#1055;&#1088;&#1080;&#1082;&#1072;&#1079;&#1099;%20&#1085;&#1072;%20&#1057;&#1057;&#1042;&#1050;\&#1055;&#1088;&#1080;&#1082;&#1072;&#1079;%20&#1057;&#1057;&#1042;&#1050;%20&#8470;42&#1085;&#1075;%20&#1086;&#1090;%2030.03.2022%20&#1043;&#1091;&#1085;,%20&#1050;&#1072;&#1088;&#1072;&#1096;&#1077;&#1074;&#1089;&#1082;&#1080;&#1081;,%20&#1057;&#1086;&#1083;&#1086;&#1085;&#1080;&#1094;&#1099;&#1085;.pdf" TargetMode="External"/><Relationship Id="rId370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426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230" Type="http://schemas.openxmlformats.org/officeDocument/2006/relationships/hyperlink" Target="&#1057;&#1072;&#1084;&#1072;&#1088;&#1089;&#1082;&#1072;&#1103;%20&#1086;&#1073;&#1083;&#1072;&#1089;&#1090;&#1100;\&#1055;&#1088;&#1080;&#1082;&#1072;&#1079;%2022%20&#1086;&#1090;%2023.03.2022%20&#1086;%20&#1087;&#1086;&#1076;&#1090;&#1074;&#1077;&#1088;&#1078;&#1076;&#1077;&#1085;&#1080;&#1077;%20&#1089;&#1091;&#1076;&#1077;&#1081;&#1089;&#1082;&#1080;&#1093;%20&#1082;&#1072;&#1090;&#1077;&#1075;&#1086;&#1088;&#1080;&#1081;%20&#1084;&#1072;&#1088;&#1090;%20%202022.pdf" TargetMode="External"/><Relationship Id="rId25" Type="http://schemas.openxmlformats.org/officeDocument/2006/relationships/hyperlink" Target="&#1052;&#1086;&#1089;&#1082;&#1086;&#1074;&#1089;&#1082;&#1072;&#1103;%20&#1086;&#1073;&#1083;&#1072;&#1089;&#1090;&#1100;\&#1055;&#1088;&#1080;&#1082;&#1072;&#1079;%20133-&#1082;%20&#1086;&#1090;%2015.06.2018.pdf" TargetMode="External"/><Relationship Id="rId67" Type="http://schemas.openxmlformats.org/officeDocument/2006/relationships/hyperlink" Target="&#1063;&#1091;&#1074;&#1072;&#1096;&#1089;&#1082;&#1072;&#1103;%20&#1056;&#1077;&#1089;&#1087;&#1091;&#1073;&#1083;&#1080;&#1082;&#1072;\25.08.20%20&#8470;255_&#1087;&#1088;&#1080;&#1082;&#1072;&#1079;_&#1086;_&#1089;&#1091;&#1076;&#1100;&#1103;&#1093;.pdf" TargetMode="External"/><Relationship Id="rId272" Type="http://schemas.openxmlformats.org/officeDocument/2006/relationships/hyperlink" Target="&#1056;&#1077;&#1089;&#1087;&#1091;&#1073;&#1083;&#1080;&#1082;&#1072;%20&#1050;&#1088;&#1099;&#1084;\&#1055;&#1088;&#1080;&#1082;&#1072;&#1079;%20&#1086;&#1090;%2012.05.2022%20&#1086;%20&#1087;&#1088;&#1080;&#1089;&#1074;&#1086;&#1077;&#1085;&#1080;&#1080;%20&#1057;&#1057;3&#1050;.jpg" TargetMode="External"/><Relationship Id="rId328" Type="http://schemas.openxmlformats.org/officeDocument/2006/relationships/hyperlink" Target="&#1050;&#1088;&#1072;&#1089;&#1085;&#1086;&#1076;&#1072;&#1088;&#1089;&#1082;&#1080;&#1081;%20&#1082;&#1088;&#1072;&#1081;\&#1055;&#1088;&#1080;&#1082;&#1072;&#1079;%20&#1086;%20&#1087;&#1086;&#1076;&#1090;&#1074;&#1077;&#1088;&#1078;&#1076;&#1077;&#1085;&#1080;&#1080;%209%20&#1086;&#1090;%2027.07.2022.pdf" TargetMode="External"/><Relationship Id="rId132" Type="http://schemas.openxmlformats.org/officeDocument/2006/relationships/hyperlink" Target="&#1057;&#1072;&#1085;&#1082;&#1090;-&#1055;&#1077;&#1090;&#1077;&#1088;&#1073;&#1091;&#1088;&#1075;\&#1057;&#1091;&#1076;&#1100;&#1080;\2020\&#1057;&#1060;&#1040;&#1057;&#1055;\&#1089;&#1082;&#1072;&#1085;&#1099;\&#1057;&#1060;&#1040;&#1057;&#1055;%20&#8470;7-2020.jpeg" TargetMode="External"/><Relationship Id="rId174" Type="http://schemas.openxmlformats.org/officeDocument/2006/relationships/hyperlink" Target="&#1050;&#1088;&#1072;&#1089;&#1085;&#1086;&#1103;&#1088;&#1089;&#1082;&#1080;&#1081;%20&#1082;&#1088;&#1072;&#1081;\&#1055;&#1088;.%20&#8470;%2015,%20&#1087;&#1088;&#1086;&#1076;&#1083;.%20&#1089;&#1091;&#1076;&#1077;&#1081;&#1089;&#1082;.&#1082;&#1072;&#1090;%20001.bmp" TargetMode="External"/><Relationship Id="rId381" Type="http://schemas.openxmlformats.org/officeDocument/2006/relationships/hyperlink" Target="1%20&#1055;&#1088;&#1080;&#1082;&#1072;&#1079;&#1099;%20&#1085;&#1072;%20&#1057;&#1057;&#1042;&#1050;\&#1055;&#1088;&#1080;&#1082;&#1072;&#1079;%20&#1057;&#1057;&#1042;&#1050;%20&#8470;200&#1085;&#1075;%20&#1086;&#1090;%2027.12.2022%20&#1063;&#1091;&#1092;&#1080;&#1089;&#1090;&#1086;&#1074;.pdf" TargetMode="External"/><Relationship Id="rId241" Type="http://schemas.openxmlformats.org/officeDocument/2006/relationships/hyperlink" Target="&#1057;&#1072;&#1085;&#1082;&#1090;-&#1055;&#1077;&#1090;&#1077;&#1088;&#1073;&#1091;&#1088;&#1075;\&#1089;&#1091;&#1076;&#1100;&#1080;1\2022\c_&#1056;&#1072;&#1089;&#1087;&#1086;&#1088;&#1103;&#1078;&#1077;&#1085;&#1080;&#1077;_&#1050;&#1060;&#1050;&#1080;&#1057;_&#1086;&#1090;_24.01.2022__32-&#1088;.pdf" TargetMode="External"/><Relationship Id="rId437" Type="http://schemas.openxmlformats.org/officeDocument/2006/relationships/vmlDrawing" Target="../drawings/vmlDrawing1.vml"/><Relationship Id="rId36" Type="http://schemas.openxmlformats.org/officeDocument/2006/relationships/hyperlink" Target="&#1052;&#1086;&#1089;&#1082;&#1086;&#1074;&#1089;&#1082;&#1072;&#1103;%20&#1086;&#1073;&#1083;&#1072;&#1089;&#1090;&#1100;\&#1055;&#1088;&#1080;&#1082;&#1072;&#1079;%2029-&#1082;%20&#1086;&#1090;%2004.02.2019.pdf" TargetMode="External"/><Relationship Id="rId283" Type="http://schemas.openxmlformats.org/officeDocument/2006/relationships/hyperlink" Target="&#1041;&#1077;&#1083;&#1075;&#1086;&#1088;&#1086;&#1076;&#1089;&#1082;&#1072;&#1103;%20&#1086;&#1073;&#1083;\&#1087;&#1088;&#1080;&#1082;&#1072;&#1079;%20&#1057;&#1057;3&#1050;%20&#1055;&#1088;&#1080;&#1083;&#1080;&#1087;&#1082;&#1086;%20001.jpg" TargetMode="External"/><Relationship Id="rId339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33%20&#1085;&#1072;&#1075;&#1088;&#1072;&#1076;&#1085;&#1099;&#1077;%20&#1087;&#1088;&#1080;&#1082;&#1072;&#1079;&#1099;.pdf" TargetMode="External"/><Relationship Id="rId78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01" Type="http://schemas.openxmlformats.org/officeDocument/2006/relationships/hyperlink" Target="&#1052;&#1086;&#1089;&#1082;&#1074;&#1072;\&#1055;&#1088;&#1080;&#1082;&#1072;&#1079;%20&#1085;&#1072;%20&#1087;&#1088;&#1080;&#1089;&#1074;&#1086;&#1077;&#1085;&#1080;&#1077;%20&#1042;&#1050;%20136%20&#1085;&#1075;.pdf" TargetMode="External"/><Relationship Id="rId143" Type="http://schemas.openxmlformats.org/officeDocument/2006/relationships/hyperlink" Target="&#1050;&#1072;&#1084;&#1095;&#1072;&#1090;&#1089;&#1082;&#1080;&#1081;%20&#1082;&#1088;&#1072;&#1081;\&#1055;&#1088;&#1080;&#1082;&#1072;&#1079;%20217.jpg" TargetMode="External"/><Relationship Id="rId185" Type="http://schemas.openxmlformats.org/officeDocument/2006/relationships/hyperlink" Target="&#1057;&#1074;&#1077;&#1088;&#1076;&#1083;&#1086;&#1074;&#1089;&#1082;&#1072;&#1103;%20&#1086;&#1073;&#1083;&#1072;&#1089;&#1090;&#1100;\2-&#1103;%20&#1089;&#1091;&#1076;.&#1082;&#1072;&#1090;-22.pdf" TargetMode="External"/><Relationship Id="rId350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406" Type="http://schemas.openxmlformats.org/officeDocument/2006/relationships/hyperlink" Target="&#1052;&#1086;&#1089;&#1082;&#1086;&#1074;&#1089;&#1082;&#1072;&#1103;%20&#1086;&#1073;&#1083;&#1072;&#1089;&#1090;&#1100;\&#1055;&#1088;&#1080;&#1082;&#1072;&#1079;%201.2021-&#1055;%20&#1086;&#1090;%2013.02.2021.pdf" TargetMode="External"/><Relationship Id="rId9" Type="http://schemas.openxmlformats.org/officeDocument/2006/relationships/hyperlink" Target="&#1050;&#1091;&#1088;&#1089;&#1082;&#1072;&#1103;%20&#1086;&#1073;&#1083;&#1072;&#1089;&#1090;&#1100;\09.04.2018-&#1055;&#1088;&#1080;&#1082;&#1072;&#1079;%20&#1085;&#1072;%202%20&#1089;&#1091;&#1076;&#1077;&#1081;&#1089;&#1082;&#1091;&#1102;%20%20&#1082;&#1072;&#1090;&#1077;&#1075;&#1086;&#1088;&#1080;&#1102;-&#1050;&#1091;&#1088;&#1089;&#1082;&#1072;&#1103;%20&#1086;&#1073;&#1083;.pdf" TargetMode="External"/><Relationship Id="rId210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55;&#1088;.%20%201%20&#1057;&#1057;&#1050;%20&#1050;&#1080;&#1090;&#1072;&#1077;&#1074;,%20&#1050;&#1080;&#1090;&#1072;&#1077;&#1074;&#1072;,&#1062;&#1083;&#1072;&#1092;.pdf" TargetMode="External"/><Relationship Id="rId392" Type="http://schemas.openxmlformats.org/officeDocument/2006/relationships/hyperlink" Target="&#1050;&#1091;&#1088;&#1089;&#1082;&#1072;&#1103;%20&#1086;&#1073;&#1083;&#1072;&#1089;&#1090;&#1100;\09.04.2020-&#1055;&#1088;&#1080;&#1082;&#1072;&#1079;%20&#1086;%20&#1055;&#1086;&#1076;&#1090;&#1074;&#1077;&#1088;&#1078;&#1076;&#1077;&#1085;&#1080;&#1080;%202%20&#1089;&#1091;&#1076;&#1077;&#1081;&#1089;&#1082;&#1086;&#1081;%20&#1082;&#1072;&#1090;&#1077;&#1075;&#1086;&#1088;&#1080;&#1080;-&#1050;&#1091;&#1088;&#1089;&#1082;&#1072;&#1103;%20&#1086;&#1073;&#1083;.pdf" TargetMode="External"/><Relationship Id="rId252" Type="http://schemas.openxmlformats.org/officeDocument/2006/relationships/hyperlink" Target="&#1056;&#1077;&#1089;&#1087;&#1091;&#1073;&#1083;&#1080;&#1082;&#1072;%20&#1052;&#1072;&#1088;&#1080;&#1081;%20&#1069;&#1083;\&#1055;&#1088;&#1080;&#1082;&#1072;&#1079;%20&#1086;%20&#1087;&#1086;&#1076;&#1090;&#1074;&#1077;&#1088;&#1078;&#1076;&#1077;&#1085;&#1080;&#1080;%20&#1057;&#1057;2&#1050;%20&#1052;&#1091;&#1085;&#1090;&#1103;&#1085;.jpeg" TargetMode="External"/><Relationship Id="rId294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5;&#1072;&#1090;&#1088;&#1072;&#1082;&#1086;&#1074;.pdf" TargetMode="External"/><Relationship Id="rId308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7;&#1091;&#1088;&#1086;&#1074;&#1094;&#1077;&#1074;.pdf" TargetMode="External"/><Relationship Id="rId47" Type="http://schemas.openxmlformats.org/officeDocument/2006/relationships/hyperlink" Target="&#1052;&#1086;&#1089;&#1082;&#1086;&#1074;&#1089;&#1082;&#1072;&#1103;%20&#1086;&#1073;&#1083;&#1072;&#1089;&#1090;&#1100;\&#1055;&#1088;&#1080;&#1082;&#1072;&#1079;%20307-&#1082;%20&#1086;&#1090;%2027.12.2017.pdf" TargetMode="External"/><Relationship Id="rId89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112" Type="http://schemas.openxmlformats.org/officeDocument/2006/relationships/hyperlink" Target="&#1055;&#1088;&#1080;&#1084;&#1086;&#1088;&#1089;&#1082;&#1080;&#1081;%20&#1082;&#1088;&#1072;&#1081;\prikaz-8-sk-o-prisvoenii-sudeyskih-kategoriy.pdf" TargetMode="External"/><Relationship Id="rId154" Type="http://schemas.openxmlformats.org/officeDocument/2006/relationships/hyperlink" Target="&#1052;&#1086;&#1089;&#1082;&#1086;&#1074;&#1089;&#1082;&#1072;&#1103;%20&#1086;&#1073;&#1083;&#1072;&#1089;&#1090;&#1100;\&#1056;&#1072;&#1089;&#1087;&#1086;&#1088;&#1103;&#1078;&#1077;&#1085;&#1080;&#1077;%20&#1086;%20&#1087;&#1088;&#1080;&#1089;&#1074;&#1086;&#1077;&#1085;&#1080;&#1080;%201%20&#1082;&#1072;&#1090;&#1077;&#1075;&#1086;&#1088;&#1080;&#1080;%20&#1050;&#1072;&#1088;&#1090;&#1072;&#1074;&#1094;&#1077;&#1074;&#1072;%20&#1053;&#1048;.pdf" TargetMode="External"/><Relationship Id="rId361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196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_23.04.2021__238-&#1088;.PDF" TargetMode="External"/><Relationship Id="rId417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16" Type="http://schemas.openxmlformats.org/officeDocument/2006/relationships/hyperlink" Target="&#1052;&#1086;&#1089;&#1082;&#1086;&#1074;&#1089;&#1082;&#1072;&#1103;%20&#1086;&#1073;&#1083;&#1072;&#1089;&#1090;&#1100;\&#1055;&#1088;&#1080;&#1082;&#1072;&#1079;%2011%20&#1086;&#1090;%2026.12.2017.pdf" TargetMode="External"/><Relationship Id="rId221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24.06.2021__389-&#1088;_.pdf" TargetMode="External"/><Relationship Id="rId263" Type="http://schemas.openxmlformats.org/officeDocument/2006/relationships/hyperlink" Target="&#1057;&#1074;&#1077;&#1088;&#1076;&#1083;&#1086;&#1074;&#1089;&#1082;&#1072;&#1103;%20&#1086;&#1073;&#1083;&#1072;&#1089;&#1090;&#1100;\&#1055;&#1088;&#1080;&#1082;&#1072;&#1079;%20&#1086;%20&#1087;&#1086;&#1076;&#1090;&#1074;&#1077;&#1088;&#1078;&#1076;&#1077;&#1085;&#1080;&#1080;%20&#1057;&#1057;1&#1050;%20&#1041;&#1091;&#1095;&#1080;&#1085;,%20&#1041;&#1091;&#1079;&#1072;&#1085;&#1086;&#1074;&#1072;,%20&#1052;&#1072;&#1084;&#1072;&#1077;&#1074;.jpeg" TargetMode="External"/><Relationship Id="rId319" Type="http://schemas.openxmlformats.org/officeDocument/2006/relationships/hyperlink" Target="&#1054;&#1088;&#1077;&#1085;&#1073;&#1091;&#1088;&#1089;&#1082;&#1072;&#1103;%20&#1086;&#1073;&#1083;&#1072;&#1089;&#1090;&#1100;\&#1055;&#1088;&#1080;&#1082;&#1072;&#1079;%20317%20&#1086;&#1090;%2029.09.2021.pdf" TargetMode="External"/><Relationship Id="rId58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123" Type="http://schemas.openxmlformats.org/officeDocument/2006/relationships/hyperlink" Target="&#1057;&#1072;&#1085;&#1082;&#1090;-&#1055;&#1077;&#1090;&#1077;&#1088;&#1073;&#1091;&#1088;&#1075;\&#1089;&#1091;&#1076;&#1100;&#1080;1\2019\&#1056;&#1072;&#1089;&#1087;&#1086;&#1088;&#1103;&#1078;&#1077;&#1085;&#1080;&#1077;_&#1050;&#1060;&#1050;&#1080;&#1057;_&#1086;&#1090;_25.07.2019__418-&#1088;.pdf" TargetMode="External"/><Relationship Id="rId330" Type="http://schemas.openxmlformats.org/officeDocument/2006/relationships/hyperlink" Target="&#1050;&#1088;&#1072;&#1089;&#1085;&#1086;&#1076;&#1072;&#1088;&#1089;&#1082;&#1080;&#1081;%20&#1082;&#1088;&#1072;&#1081;\&#1055;&#1088;&#1080;&#1082;&#1072;&#1079;%20328%20&#1086;&#1090;%2012.07.2021.pdf" TargetMode="External"/><Relationship Id="rId165" Type="http://schemas.openxmlformats.org/officeDocument/2006/relationships/hyperlink" Target="&#1041;&#1077;&#1083;&#1075;&#1086;&#1088;&#1086;&#1076;&#1089;&#1082;&#1072;&#1103;%20&#1086;&#1073;&#1083;\6s.pdf" TargetMode="External"/><Relationship Id="rId372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428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55;&#1088;.332%2022.11.2021%20&#1064;&#1072;&#1096;&#1082;&#1086;&#1074;,%20&#1057;&#1072;&#1084;&#1086;&#1081;&#1083;&#1086;&#1074;.pdf" TargetMode="External"/><Relationship Id="rId232" Type="http://schemas.openxmlformats.org/officeDocument/2006/relationships/hyperlink" Target="&#1057;&#1072;&#1084;&#1072;&#1088;&#1089;&#1082;&#1072;&#1103;%20&#1086;&#1073;&#1083;&#1072;&#1089;&#1090;&#1100;\&#1055;&#1088;&#1080;&#1082;&#1072;&#1079;%2022%20&#1086;&#1090;%2023.03.2022%20&#1086;%20&#1087;&#1086;&#1076;&#1090;&#1074;&#1077;&#1088;&#1078;&#1076;&#1077;&#1085;&#1080;&#1077;%20&#1089;&#1091;&#1076;&#1077;&#1081;&#1089;&#1082;&#1080;&#1093;%20&#1082;&#1072;&#1090;&#1077;&#1075;&#1086;&#1088;&#1080;&#1081;%20&#1084;&#1072;&#1088;&#1090;%20%202022.pdf" TargetMode="External"/><Relationship Id="rId274" Type="http://schemas.openxmlformats.org/officeDocument/2006/relationships/hyperlink" Target="&#1056;&#1077;&#1089;&#1087;&#1091;&#1073;&#1083;&#1080;&#1082;&#1072;%20&#1050;&#1088;&#1099;&#1084;\&#1055;&#1088;&#1080;&#1082;&#1072;&#1079;%20&#1086;&#1090;%2012.05.2022%20&#1086;%20&#1087;&#1088;&#1080;&#1089;&#1074;&#1086;&#1077;&#1085;&#1080;&#1080;%20&#1057;&#1057;3&#1050;.jpg" TargetMode="External"/><Relationship Id="rId27" Type="http://schemas.openxmlformats.org/officeDocument/2006/relationships/hyperlink" Target="&#1052;&#1086;&#1089;&#1082;&#1086;&#1074;&#1089;&#1082;&#1072;&#1103;%20&#1086;&#1073;&#1083;&#1072;&#1089;&#1090;&#1100;\&#1055;&#1088;&#1080;&#1082;&#1072;&#1079;%20133-&#1082;%20&#1086;&#1090;%2015.06.2018.pdf" TargetMode="External"/><Relationship Id="rId69" Type="http://schemas.openxmlformats.org/officeDocument/2006/relationships/hyperlink" Target="&#1063;&#1091;&#1074;&#1072;&#1096;&#1089;&#1082;&#1072;&#1103;%20&#1056;&#1077;&#1089;&#1087;&#1091;&#1073;&#1083;&#1080;&#1082;&#1072;\&#1089;&#1076;&#1077;&#1081;&#1089;&#1082;&#1080;&#1077;%20&#1082;&#1072;&#1090;&#1077;&#1075;&#1086;&#1088;&#1080;&#1080;2.jpg" TargetMode="External"/><Relationship Id="rId134" Type="http://schemas.openxmlformats.org/officeDocument/2006/relationships/hyperlink" Target="&#1057;&#1072;&#1085;&#1082;&#1090;-&#1055;&#1077;&#1090;&#1077;&#1088;&#1073;&#1091;&#1088;&#1075;\&#1057;&#1091;&#1076;&#1100;&#1080;\2021%20(1)\&#1057;&#1060;&#1040;&#1057;&#1055;\&#1057;&#1050;&#1040;&#1053;&#1067;\&#1057;&#1060;&#1040;&#1057;&#1055;%20&#8470;5-2021.jpeg" TargetMode="External"/><Relationship Id="rId80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76" Type="http://schemas.openxmlformats.org/officeDocument/2006/relationships/hyperlink" Target="&#1050;&#1088;&#1072;&#1089;&#1085;&#1086;&#1103;&#1088;&#1089;&#1082;&#1080;&#1081;%20&#1082;&#1088;&#1072;&#1081;\&#1055;&#1088;.%20&#8470;%2015,%20&#1087;&#1088;&#1086;&#1076;&#1083;.%20&#1089;&#1091;&#1076;&#1077;&#1081;&#1089;&#1082;.&#1082;&#1072;&#1090;%20001.bmp" TargetMode="External"/><Relationship Id="rId341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55;&#1088;&#1080;&#1082;&#1072;&#1079;%20&#1085;&#1072;%20&#1057;&#1057;3&#1050;%20&#1086;&#1090;%2020.04.2022.jpg" TargetMode="External"/><Relationship Id="rId383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8;&#1080;&#1089;&#1074;&#1086;&#1077;&#1085;&#1080;&#1080;%20&#1057;&#1057;3&#1050;%20&#1086;&#1090;%2016.06.21%20&#8470;%2018-05-522%20(2).jpeg" TargetMode="External"/><Relationship Id="rId201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24.06.2021__389-&#1088;_.pdf" TargetMode="External"/><Relationship Id="rId243" Type="http://schemas.openxmlformats.org/officeDocument/2006/relationships/hyperlink" Target="&#1057;&#1072;&#1085;&#1082;&#1090;-&#1055;&#1077;&#1090;&#1077;&#1088;&#1073;&#1091;&#1088;&#1075;\&#1089;&#1091;&#1076;&#1100;&#1080;1\2022\c_&#1056;&#1072;&#1089;&#1087;&#1086;&#1088;&#1103;&#1078;&#1077;&#1085;&#1080;&#1077;_&#1050;&#1060;&#1050;&#1080;&#1057;_&#1086;&#1090;_24.01.2022__32-&#1088;.pdf" TargetMode="External"/><Relationship Id="rId285" Type="http://schemas.openxmlformats.org/officeDocument/2006/relationships/hyperlink" Target="&#1041;&#1077;&#1083;&#1075;&#1086;&#1088;&#1086;&#1076;&#1089;&#1082;&#1072;&#1103;%20&#1086;&#1073;&#1083;\&#1087;&#1088;&#1080;&#1082;&#1072;&#1079;%20&#1057;&#1057;3&#1050;%20&#1055;&#1088;&#1080;&#1083;&#1080;&#1087;&#1082;&#1086;%20001.jpg" TargetMode="External"/><Relationship Id="rId38" Type="http://schemas.openxmlformats.org/officeDocument/2006/relationships/hyperlink" Target="&#1052;&#1086;&#1089;&#1082;&#1086;&#1074;&#1089;&#1082;&#1072;&#1103;%20&#1086;&#1073;&#1083;&#1072;&#1089;&#1090;&#1100;\&#1055;&#1088;&#1080;&#1082;&#1072;&#1079;%2029-&#1082;%20&#1086;&#1090;%2004.02.2019.pdf" TargetMode="External"/><Relationship Id="rId103" Type="http://schemas.openxmlformats.org/officeDocument/2006/relationships/hyperlink" Target="&#1056;&#1077;&#1089;&#1087;&#1091;&#1073;&#1083;&#1080;&#1082;&#1072;%20&#1050;&#1088;&#1099;&#1084;\&#1050;&#1060;&#1040;%20&#1089;&#1091;&#1076;.&#1082;&#1072;&#1090;.pdf" TargetMode="External"/><Relationship Id="rId310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7;&#1084;&#1086;&#1083;&#1100;&#1085;&#1080;&#1082;&#1086;&#1074;&#1072;.pdf" TargetMode="External"/><Relationship Id="rId91" Type="http://schemas.openxmlformats.org/officeDocument/2006/relationships/hyperlink" Target="&#1057;&#1074;&#1077;&#1088;&#1076;&#1083;&#1086;&#1074;&#1089;&#1082;&#1072;&#1103;%20&#1086;&#1073;&#1083;&#1072;&#1089;&#1090;&#1100;\&#1055;&#1088;&#1080;&#1082;&#1072;&#1079;%201%20&#1089;&#1091;&#1076;.&#1082;&#1072;&#1090;.PDF" TargetMode="External"/><Relationship Id="rId145" Type="http://schemas.openxmlformats.org/officeDocument/2006/relationships/hyperlink" Target="&#1057;&#1072;&#1088;&#1072;&#1090;&#1086;&#1074;&#1089;&#1082;&#1072;&#1103;%20&#1086;&#1073;&#1083;&#1072;&#1089;&#1090;&#1100;\&#8470;%20338%20&#1086;&#1090;%2016.06.2021.jpg" TargetMode="External"/><Relationship Id="rId187" Type="http://schemas.openxmlformats.org/officeDocument/2006/relationships/hyperlink" Target="&#1055;&#1088;&#1080;&#1084;&#1086;&#1088;&#1089;&#1082;&#1080;&#1081;%20&#1082;&#1088;&#1072;&#1081;\prikaz-4-sk-ot-26.05.2021.pdf" TargetMode="External"/><Relationship Id="rId352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394" Type="http://schemas.openxmlformats.org/officeDocument/2006/relationships/hyperlink" Target="&#1050;&#1091;&#1088;&#1089;&#1082;&#1072;&#1103;%20&#1086;&#1073;&#1083;&#1072;&#1089;&#1090;&#1100;\09.04.2020-&#1055;&#1088;&#1080;&#1082;&#1072;&#1079;%20&#1086;%20&#1055;&#1086;&#1076;&#1090;&#1074;&#1077;&#1088;&#1078;&#1076;&#1077;&#1085;&#1080;&#1080;%202%20&#1089;&#1091;&#1076;&#1077;&#1081;&#1089;&#1082;&#1086;&#1081;%20&#1082;&#1072;&#1090;&#1077;&#1075;&#1086;&#1088;&#1080;&#1080;-&#1050;&#1091;&#1088;&#1089;&#1082;&#1072;&#1103;%20&#1086;&#1073;&#1083;.pdf" TargetMode="External"/><Relationship Id="rId408" Type="http://schemas.openxmlformats.org/officeDocument/2006/relationships/hyperlink" Target="&#1052;&#1086;&#1089;&#1082;&#1086;&#1074;&#1089;&#1082;&#1072;&#1103;%20&#1086;&#1073;&#1083;&#1072;&#1089;&#1090;&#1100;\&#1055;&#1088;&#1080;&#1082;&#1072;&#1079;%201.2021-&#1055;%20&#1086;&#1090;%2013.02.2021.pdf" TargetMode="External"/><Relationship Id="rId212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55;&#1088;.%20&#1086;%20&#1087;&#1086;&#1076;&#1090;&#1074;&#1077;&#1088;&#1078;&#1076;&#1077;&#1085;&#1080;&#1080;%20&#8470;01%2023.01.2021.jpg" TargetMode="External"/><Relationship Id="rId254" Type="http://schemas.openxmlformats.org/officeDocument/2006/relationships/hyperlink" Target="&#1056;&#1077;&#1089;&#1087;&#1091;&#1073;&#1083;&#1080;&#1082;&#1072;%20&#1052;&#1072;&#1088;&#1080;&#1081;%20&#1069;&#1083;\&#1055;&#1088;&#1080;&#1082;&#1072;&#1079;%20&#1086;%20&#1087;&#1086;&#1076;&#1090;&#1074;&#1077;&#1088;&#1078;&#1076;&#1077;&#1085;&#1080;&#1080;%20&#1057;&#1057;2&#1050;%20&#1052;&#1091;&#1085;&#1090;&#1103;&#1085;.jpeg" TargetMode="External"/><Relationship Id="rId49" Type="http://schemas.openxmlformats.org/officeDocument/2006/relationships/hyperlink" Target="&#1052;&#1086;&#1089;&#1082;&#1086;&#1074;&#1089;&#1082;&#1072;&#1103;%20&#1086;&#1073;&#1083;&#1072;&#1089;&#1090;&#1100;\&#1056;&#1072;&#1089;&#1087;&#1086;&#1088;&#1103;&#1078;&#1077;&#1085;&#1080;&#1077;%20&#1086;%20&#1087;&#1088;&#1080;&#1089;&#1074;&#1086;&#1077;&#1085;&#1080;&#1080;%201%20&#1082;&#1072;&#1090;&#1077;&#1075;&#1086;&#1088;&#1080;&#1080;%20&#1043;&#1091;&#1085;%20&#1058;.pdf" TargetMode="External"/><Relationship Id="rId114" Type="http://schemas.openxmlformats.org/officeDocument/2006/relationships/hyperlink" Target="&#1055;&#1088;&#1080;&#1084;&#1086;&#1088;&#1089;&#1082;&#1080;&#1081;%20&#1082;&#1088;&#1072;&#1081;\prikaz-8-sk-o-prisvoenii-sudeyskih-kategoriy.pdf" TargetMode="External"/><Relationship Id="rId296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48;&#1075;&#1085;&#1072;&#1090;&#1077;&#1085;&#1082;&#1086;&#1074;.pdf" TargetMode="External"/><Relationship Id="rId60" Type="http://schemas.openxmlformats.org/officeDocument/2006/relationships/hyperlink" Target="&#1052;&#1086;&#1089;&#1082;&#1086;&#1074;&#1089;&#1082;&#1072;&#1103;%20&#1086;&#1073;&#1083;&#1072;&#1089;&#1090;&#1100;\&#1055;&#1088;&#1080;&#1082;&#1072;&#1079;%202.2019-&#1055;%20&#1086;&#1090;%2001.08.2019.pdf" TargetMode="External"/><Relationship Id="rId81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35" Type="http://schemas.openxmlformats.org/officeDocument/2006/relationships/hyperlink" Target="&#1057;&#1072;&#1085;&#1082;&#1090;-&#1055;&#1077;&#1090;&#1077;&#1088;&#1073;&#1091;&#1088;&#1075;\&#1057;&#1091;&#1076;&#1100;&#1080;\2019\&#1057;&#1060;&#1040;&#1057;&#1055;\&#1089;&#1082;&#1072;&#1085;&#1099;\&#1057;&#1060;&#1040;&#1057;&#1055;%20&#8470;%2011%20-%202019.jpeg" TargetMode="External"/><Relationship Id="rId156" Type="http://schemas.openxmlformats.org/officeDocument/2006/relationships/hyperlink" Target="&#1050;&#1088;&#1072;&#1089;&#1085;&#1086;&#1076;&#1072;&#1088;&#1089;&#1082;&#1080;&#1081;%20&#1082;&#1088;&#1072;&#1081;\&#1055;&#1088;&#1080;&#1082;&#1072;&#1079;%202021_03_19_375-sud.pdf" TargetMode="External"/><Relationship Id="rId177" Type="http://schemas.openxmlformats.org/officeDocument/2006/relationships/hyperlink" Target="&#1050;&#1088;&#1072;&#1089;&#1085;&#1086;&#1103;&#1088;&#1089;&#1082;&#1080;&#1081;%20&#1082;&#1088;&#1072;&#1081;\&#1055;&#1088;.%20&#8470;%2015,%20&#1087;&#1088;&#1086;&#1076;&#1083;.%20&#1089;&#1091;&#1076;&#1077;&#1081;&#1089;&#1082;.&#1082;&#1072;&#1090;%20001.bmp" TargetMode="External"/><Relationship Id="rId198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24.06.2021__389-&#1088;_.pdf" TargetMode="External"/><Relationship Id="rId321" Type="http://schemas.openxmlformats.org/officeDocument/2006/relationships/hyperlink" Target="&#1054;&#1088;&#1077;&#1085;&#1073;&#1091;&#1088;&#1089;&#1082;&#1072;&#1103;%20&#1086;&#1073;&#1083;&#1072;&#1089;&#1090;&#1100;\&#1055;&#1088;&#1080;&#1082;&#1072;&#1079;%20317%20&#1086;&#1090;%2029.09.2021.pdf" TargetMode="External"/><Relationship Id="rId342" Type="http://schemas.openxmlformats.org/officeDocument/2006/relationships/hyperlink" Target="&#1057;&#1072;&#1084;&#1072;&#1088;&#1089;&#1082;&#1072;&#1103;%20&#1086;&#1073;&#1083;&#1072;&#1089;&#1090;&#1100;\&#1055;&#1088;&#1080;&#1082;&#1072;&#1079;%20&#1085;&#1072;%20&#1057;&#1057;1&#1050;%20467-&#1087;%20&#1086;&#1090;%2024.05.2022%20&#1062;&#1072;&#1087;&#1072;&#1077;&#1074;,%20&#1047;&#1072;&#1074;&#1100;&#1103;&#1083;&#1086;&#1074;.pdf" TargetMode="External"/><Relationship Id="rId363" Type="http://schemas.openxmlformats.org/officeDocument/2006/relationships/hyperlink" Target="&#1057;&#1072;&#1085;&#1082;&#1090;-&#1055;&#1077;&#1090;&#1077;&#1088;&#1073;&#1091;&#1088;&#1075;\&#1087;&#1086;&#1076;&#1090;&#1074;.&#1089;&#1091;&#1076;%20&#1082;&#1072;&#1090;%202022.pdf" TargetMode="External"/><Relationship Id="rId384" Type="http://schemas.openxmlformats.org/officeDocument/2006/relationships/hyperlink" Target="&#1055;&#1077;&#1085;&#1079;&#1077;&#1085;&#1089;&#1082;&#1072;&#1103;%20&#1086;&#1073;&#1083;&#1072;&#1089;&#1090;&#1100;\&#1087;&#1088;&#1080;&#1082;&#1072;&#1079;%202020.PDF" TargetMode="External"/><Relationship Id="rId419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202" Type="http://schemas.openxmlformats.org/officeDocument/2006/relationships/hyperlink" Target="&#1050;&#1072;&#1084;&#1095;&#1072;&#1090;&#1089;&#1082;&#1080;&#1081;%20&#1082;&#1088;&#1072;&#1081;\&#1055;&#1088;&#1080;&#1082;&#1072;&#1079;%20402.pdf" TargetMode="External"/><Relationship Id="rId223" Type="http://schemas.openxmlformats.org/officeDocument/2006/relationships/hyperlink" Target="&#1052;&#1086;&#1089;&#1082;&#1086;&#1074;&#1089;&#1082;&#1072;&#1103;%20&#1086;&#1073;&#1083;&#1072;&#1089;&#1090;&#1100;\&#1055;&#1088;&#1080;&#1082;&#1072;&#1079;%203.2022-&#1055;%20&#1086;&#1090;%2016.05.2022%20&#1086;%20&#1087;&#1086;&#1076;&#1090;&#1074;&#1077;&#1088;&#1078;&#1076;&#1077;&#1085;&#1080;&#1080;%20&#1057;&#1057;3&#1050;.pdf" TargetMode="External"/><Relationship Id="rId244" Type="http://schemas.openxmlformats.org/officeDocument/2006/relationships/hyperlink" Target="&#1057;&#1072;&#1085;&#1082;&#1090;-&#1055;&#1077;&#1090;&#1077;&#1088;&#1073;&#1091;&#1088;&#1075;\&#1089;&#1091;&#1076;&#1100;&#1080;1\2022\c_&#1056;&#1072;&#1089;&#1087;&#1086;&#1088;&#1103;&#1078;&#1077;&#1085;&#1080;&#1077;_&#1050;&#1060;&#1050;&#1080;&#1057;_&#1086;&#1090;_24.01.2022__32-&#1088;.pdf" TargetMode="External"/><Relationship Id="rId430" Type="http://schemas.openxmlformats.org/officeDocument/2006/relationships/hyperlink" Target="&#1057;&#1072;&#1084;&#1072;&#1088;&#1089;&#1082;&#1072;&#1103;%20&#1086;&#1073;&#1083;&#1072;&#1089;&#1090;&#1100;\&#1055;&#1086;&#1089;&#1090;&#1072;&#1085;&#1086;&#1074;&#1083;&#1077;&#1085;&#1080;&#1077;%20484%20&#1086;%20&#1087;&#1088;&#1080;&#1089;&#1074;&#1086;&#1077;&#1085;&#1080;&#1080;%203%20&#1082;&#1072;&#1090;&#1077;&#1075;&#1086;&#1088;&#1080;&#1103;%20&#1058;&#1086;&#1083;&#1100;&#1103;&#1090;&#1090;&#1080;.pdf" TargetMode="External"/><Relationship Id="rId18" Type="http://schemas.openxmlformats.org/officeDocument/2006/relationships/hyperlink" Target="&#1052;&#1086;&#1089;&#1082;&#1086;&#1074;&#1089;&#1082;&#1072;&#1103;%20&#1086;&#1073;&#1083;&#1072;&#1089;&#1090;&#1100;\&#1055;&#1088;&#1080;&#1082;&#1072;&#1079;%2005-&#1082;%20&#1086;&#1090;%2021.01.2021.pdf" TargetMode="External"/><Relationship Id="rId39" Type="http://schemas.openxmlformats.org/officeDocument/2006/relationships/hyperlink" Target="&#1052;&#1086;&#1089;&#1082;&#1086;&#1074;&#1089;&#1082;&#1072;&#1103;%20&#1086;&#1073;&#1083;&#1072;&#1089;&#1090;&#1100;\&#1055;&#1088;&#1080;&#1082;&#1072;&#1079;%202-&#1070;&#1057;%20&#1086;&#1090;%2006.12.2019.pdf" TargetMode="External"/><Relationship Id="rId265" Type="http://schemas.openxmlformats.org/officeDocument/2006/relationships/hyperlink" Target="&#1056;&#1077;&#1089;&#1087;&#1091;&#1073;&#1083;&#1080;&#1082;&#1072;%20&#1052;&#1072;&#1088;&#1080;&#1081;%20&#1069;&#1083;\&#1055;&#1088;&#1080;&#1082;&#1072;&#1079;%20&#1086;%20&#1087;&#1086;&#1076;&#1090;&#1074;&#1077;&#1088;&#1078;&#1076;&#1077;&#1085;&#1080;&#1080;%20&#1057;&#1057;2&#1050;%2015.02.2022.pdf" TargetMode="External"/><Relationship Id="rId286" Type="http://schemas.openxmlformats.org/officeDocument/2006/relationships/hyperlink" Target="&#1041;&#1077;&#1083;&#1075;&#1086;&#1088;&#1086;&#1076;&#1089;&#1082;&#1072;&#1103;%20&#1086;&#1073;&#1083;\&#1087;&#1088;&#1080;&#1082;&#1072;&#1079;%20&#1057;&#1057;3&#1050;%20&#1055;&#1088;&#1080;&#1083;&#1080;&#1087;&#1082;&#1086;%20001.jpg" TargetMode="External"/><Relationship Id="rId50" Type="http://schemas.openxmlformats.org/officeDocument/2006/relationships/hyperlink" Target="&#1052;&#1086;&#1089;&#1082;&#1086;&#1074;&#1089;&#1082;&#1072;&#1103;%20&#1086;&#1073;&#1083;&#1072;&#1089;&#1090;&#1100;\&#1056;&#1072;&#1089;&#1087;&#1086;&#1088;&#1103;&#1078;&#1077;&#1085;&#1080;&#1077;%20&#1086;%20&#1087;&#1088;&#1080;&#1089;&#1074;&#1086;&#1077;&#1085;&#1080;&#1080;%201%20&#1082;&#1072;&#1090;&#1077;&#1075;&#1086;&#1088;&#1080;&#1080;%20&#1064;&#1088;&#1072;&#1084;&#1082;&#1086;&#1074;%20&#1052;.pdf" TargetMode="External"/><Relationship Id="rId104" Type="http://schemas.openxmlformats.org/officeDocument/2006/relationships/hyperlink" Target="&#1056;&#1077;&#1089;&#1087;&#1091;&#1073;&#1083;&#1080;&#1082;&#1072;%20&#1052;&#1072;&#1088;&#1080;&#1081;%20&#1069;&#1083;\3%20&#1089;&#1091;&#1076;.&#1082;&#1072;&#1090;%20&#1050;&#1088;&#1099;&#1084;%20(1).pdf" TargetMode="External"/><Relationship Id="rId125" Type="http://schemas.openxmlformats.org/officeDocument/2006/relationships/hyperlink" Target="&#1057;&#1072;&#1085;&#1082;&#1090;-&#1055;&#1077;&#1090;&#1077;&#1088;&#1073;&#1091;&#1088;&#1075;\&#1089;&#1091;&#1076;&#1100;&#1080;1\2019\&#1056;&#1072;&#1089;&#1087;&#1086;&#1088;&#1103;&#1078;&#1077;&#1085;&#1080;&#1077;_&#1050;&#1060;&#1050;&#1080;&#1057;_&#1086;&#1090;_25.07.2019__418-&#1088;.pdf" TargetMode="External"/><Relationship Id="rId146" Type="http://schemas.openxmlformats.org/officeDocument/2006/relationships/hyperlink" Target="&#1057;&#1072;&#1088;&#1072;&#1090;&#1086;&#1074;&#1089;&#1082;&#1072;&#1103;%20&#1086;&#1073;&#1083;&#1072;&#1089;&#1090;&#1100;\&#8470;%20338%20&#1086;&#1090;%2016.06.2021.jpg" TargetMode="External"/><Relationship Id="rId167" Type="http://schemas.openxmlformats.org/officeDocument/2006/relationships/hyperlink" Target="&#1057;&#1072;&#1084;&#1072;&#1088;&#1089;&#1082;&#1072;&#1103;%20&#1086;&#1073;&#1083;&#1072;&#1089;&#1090;&#1100;\prikazs-218-p-ot-01_04_2020%201%20&#1082;&#1072;&#1090;&#1077;&#1075;&#1088;&#1080;&#1103;%20&#1062;&#1072;&#1087;&#1072;&#1077;&#1074;&#1072;%20&#1042;&#1086;&#1083;&#1086;&#1090;&#1086;&#1074;&#1089;&#1082;&#1072;&#1103;.pdf" TargetMode="External"/><Relationship Id="rId188" Type="http://schemas.openxmlformats.org/officeDocument/2006/relationships/hyperlink" Target="&#1055;&#1088;&#1080;&#1084;&#1086;&#1088;&#1089;&#1082;&#1080;&#1081;%20&#1082;&#1088;&#1072;&#1081;\&#1055;&#1088;&#1080;&#1082;&#1072;&#1079;%20&#1086;%20&#1087;&#1086;&#1076;&#1090;&#1074;&#1077;&#1088;&#1078;&#1076;&#1077;&#1085;&#1080;&#1080;%201%20&#1082;&#1072;&#1090;&#1077;&#1075;&#1086;&#1088;&#1080;&#1080;.pdf" TargetMode="External"/><Relationship Id="rId311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0;&#1086;&#1088;&#1103;&#1075;&#1080;&#1085;.pdf" TargetMode="External"/><Relationship Id="rId332" Type="http://schemas.openxmlformats.org/officeDocument/2006/relationships/hyperlink" Target="&#1057;&#1074;&#1077;&#1088;&#1076;&#1083;&#1086;&#1074;&#1089;&#1082;&#1072;&#1103;%20&#1086;&#1073;&#1083;&#1072;&#1089;&#1090;&#1100;\2-&#1103;%20&#1089;&#1091;&#1076;.&#1082;&#1072;&#1090;-22.pdf" TargetMode="External"/><Relationship Id="rId353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374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395" Type="http://schemas.openxmlformats.org/officeDocument/2006/relationships/hyperlink" Target="&#1050;&#1091;&#1088;&#1089;&#1082;&#1072;&#1103;%20&#1086;&#1073;&#1083;&#1072;&#1089;&#1090;&#1100;\09.04.2020-&#1055;&#1088;&#1080;&#1082;&#1072;&#1079;%20&#1086;%20&#1055;&#1086;&#1076;&#1090;&#1074;&#1077;&#1088;&#1078;&#1076;&#1077;&#1085;&#1080;&#1080;%202%20&#1089;&#1091;&#1076;&#1077;&#1081;&#1089;&#1082;&#1086;&#1081;%20&#1082;&#1072;&#1090;&#1077;&#1075;&#1086;&#1088;&#1080;&#1080;-&#1050;&#1091;&#1088;&#1089;&#1082;&#1072;&#1103;%20&#1086;&#1073;&#1083;.pdf" TargetMode="External"/><Relationship Id="rId409" Type="http://schemas.openxmlformats.org/officeDocument/2006/relationships/hyperlink" Target="&#1052;&#1086;&#1089;&#1082;&#1086;&#1074;&#1089;&#1082;&#1072;&#1103;%20&#1086;&#1073;&#1083;&#1072;&#1089;&#1090;&#1100;\&#1055;&#1088;&#1080;&#1082;&#1072;&#1079;%201.2021-&#1055;%20&#1086;&#1090;%2013.02.2021.pdf" TargetMode="External"/><Relationship Id="rId71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92" Type="http://schemas.openxmlformats.org/officeDocument/2006/relationships/hyperlink" Target="&#1057;&#1074;&#1077;&#1088;&#1076;&#1083;&#1086;&#1074;&#1089;&#1082;&#1072;&#1103;%20&#1086;&#1073;&#1083;&#1072;&#1089;&#1090;&#1100;\&#1055;&#1088;&#1080;&#1082;&#1072;&#1079;%201%20&#1089;&#1091;&#1076;.&#1082;&#1072;&#1090;.PDF" TargetMode="External"/><Relationship Id="rId213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55;&#1088;.332%2022.11.2021%20&#1064;&#1072;&#1096;&#1082;&#1086;&#1074;,%20&#1057;&#1072;&#1084;&#1086;&#1081;&#1083;&#1086;&#1074;.pdf" TargetMode="External"/><Relationship Id="rId234" Type="http://schemas.openxmlformats.org/officeDocument/2006/relationships/hyperlink" Target="&#1057;&#1072;&#1084;&#1072;&#1088;&#1089;&#1082;&#1072;&#1103;%20&#1086;&#1073;&#1083;&#1072;&#1089;&#1090;&#1100;\&#1055;&#1088;&#1080;&#1082;&#1072;&#1079;%2022%20&#1086;&#1090;%2023.03.2022%20&#1086;%20&#1087;&#1086;&#1076;&#1090;&#1074;&#1077;&#1088;&#1078;&#1076;&#1077;&#1085;&#1080;&#1077;%20&#1089;&#1091;&#1076;&#1077;&#1081;&#1089;&#1082;&#1080;&#1093;%20&#1082;&#1072;&#1090;&#1077;&#1075;&#1086;&#1088;&#1080;&#1081;%20&#1084;&#1072;&#1088;&#1090;%20%202022.pdf" TargetMode="External"/><Relationship Id="rId420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2" Type="http://schemas.openxmlformats.org/officeDocument/2006/relationships/hyperlink" Target="&#1050;&#1091;&#1088;&#1089;&#1082;&#1072;&#1103;%20&#1086;&#1073;&#1083;&#1072;&#1089;&#1090;&#1100;\08.06.2020-&#1055;&#1088;&#1080;&#1082;&#1072;&#1079;%20&#1085;&#1072;%201%20&#1089;&#1091;&#1076;&#1077;&#1081;&#1089;&#1082;&#1091;&#1102;%20%20&#1082;&#1072;&#1090;&#1077;&#1075;&#1086;&#1088;&#1080;&#1102;%20-%20&#1050;&#1091;&#1088;&#1089;&#1082;&#1072;&#1103;%20&#1086;&#1073;&#1083;.pdf" TargetMode="External"/><Relationship Id="rId29" Type="http://schemas.openxmlformats.org/officeDocument/2006/relationships/hyperlink" Target="&#1052;&#1086;&#1089;&#1082;&#1086;&#1074;&#1089;&#1082;&#1072;&#1103;%20&#1086;&#1073;&#1083;&#1072;&#1089;&#1090;&#1100;\&#1055;&#1088;&#1080;&#1082;&#1072;&#1079;%20133-&#1082;%20&#1086;&#1090;%2015.06.2018.pdf" TargetMode="External"/><Relationship Id="rId255" Type="http://schemas.openxmlformats.org/officeDocument/2006/relationships/hyperlink" Target="&#1056;&#1077;&#1089;&#1087;&#1091;&#1073;&#1083;&#1080;&#1082;&#1072;%20&#1052;&#1072;&#1088;&#1080;&#1081;%20&#1069;&#1083;\&#1055;&#1088;&#1080;&#1082;&#1072;&#1079;%20&#1086;%20&#1087;&#1086;&#1076;&#1090;&#1074;&#1077;&#1088;&#1078;&#1076;&#1077;&#1085;&#1080;&#1080;%20&#1057;&#1057;2&#1050;%20&#1052;&#1091;&#1085;&#1090;&#1103;&#1085;.jpeg" TargetMode="External"/><Relationship Id="rId276" Type="http://schemas.openxmlformats.org/officeDocument/2006/relationships/hyperlink" Target="&#1052;&#1086;&#1089;&#1082;&#1086;&#1074;&#1089;&#1082;&#1072;&#1103;%20&#1086;&#1073;&#1083;&#1072;&#1089;&#1090;&#1100;\&#1055;&#1088;&#1080;&#1082;&#1072;&#1079;%201.2022-&#1055;%20&#1086;%20&#1087;&#1086;&#1076;&#1090;&#1074;&#1077;&#1088;&#1078;&#1076;&#1077;&#1085;&#1080;&#1080;%202%20&#1080;%201%20&#1082;&#1072;&#1090;&#1077;&#1075;&#1086;&#1088;&#1080;&#1080;.pdf" TargetMode="External"/><Relationship Id="rId297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0;&#1072;&#1079;&#1072;&#1082;&#1077;&#1074;&#1080;&#1095;.pdf" TargetMode="External"/><Relationship Id="rId40" Type="http://schemas.openxmlformats.org/officeDocument/2006/relationships/hyperlink" Target="&#1052;&#1086;&#1089;&#1082;&#1086;&#1074;&#1089;&#1082;&#1072;&#1103;%20&#1086;&#1073;&#1083;&#1072;&#1089;&#1090;&#1100;\&#1055;&#1088;&#1080;&#1082;&#1072;&#1079;%202-&#1070;&#1057;%20&#1086;&#1090;%2006.12.2019.pdf" TargetMode="External"/><Relationship Id="rId115" Type="http://schemas.openxmlformats.org/officeDocument/2006/relationships/hyperlink" Target="&#1055;&#1088;&#1080;&#1084;&#1086;&#1088;&#1089;&#1082;&#1080;&#1081;%20&#1082;&#1088;&#1072;&#1081;\prikaz-8-sk-o-prisvoenii-sudeyskih-kategoriy.pdf" TargetMode="External"/><Relationship Id="rId136" Type="http://schemas.openxmlformats.org/officeDocument/2006/relationships/hyperlink" Target="&#1048;&#1088;&#1082;&#1091;&#1090;&#1089;&#1082;&#1072;&#1103;%20&#1086;&#1073;&#1083;&#1072;&#1089;&#1090;&#1100;\&#1057;&#1082;&#1072;&#1085;%20&#1087;&#1088;&#1080;&#1082;&#1072;&#1079;&#1072;%20&#1050;&#1086;&#1085;&#1086;&#1085;&#1086;&#1074;%20&#1089;&#1091;&#1076;&#1077;&#1081;&#1089;&#1082;&#1072;&#1103;%203&#1050;.pdf" TargetMode="External"/><Relationship Id="rId157" Type="http://schemas.openxmlformats.org/officeDocument/2006/relationships/hyperlink" Target="&#1050;&#1088;&#1072;&#1089;&#1085;&#1086;&#1076;&#1072;&#1088;&#1089;&#1082;&#1080;&#1081;%20&#1082;&#1088;&#1072;&#1081;\&#1055;&#1088;&#1080;&#1082;&#1072;&#1079;%202021_03_19_375-sud.pdf" TargetMode="External"/><Relationship Id="rId178" Type="http://schemas.openxmlformats.org/officeDocument/2006/relationships/hyperlink" Target="&#1050;&#1088;&#1072;&#1089;&#1085;&#1086;&#1103;&#1088;&#1089;&#1082;&#1080;&#1081;%20&#1082;&#1088;&#1072;&#1081;\&#1055;&#1088;.%20&#8470;%2015,%20&#1087;&#1088;&#1086;&#1076;&#1083;.%20&#1089;&#1091;&#1076;&#1077;&#1081;&#1089;&#1082;.&#1082;&#1072;&#1090;%20001.bmp" TargetMode="External"/><Relationship Id="rId301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1;&#1077;&#1090;&#1086;&#1096;&#1085;&#1077;&#1074;.pdf" TargetMode="External"/><Relationship Id="rId322" Type="http://schemas.openxmlformats.org/officeDocument/2006/relationships/hyperlink" Target="&#1050;&#1088;&#1072;&#1089;&#1085;&#1086;&#1076;&#1072;&#1088;&#1089;&#1082;&#1080;&#1081;%20&#1082;&#1088;&#1072;&#1081;\&#1055;&#1088;&#1080;&#1082;&#1072;&#1079;%20541%20&#1086;&#1090;%2024.10.2018.pdf" TargetMode="External"/><Relationship Id="rId343" Type="http://schemas.openxmlformats.org/officeDocument/2006/relationships/hyperlink" Target="&#1057;&#1072;&#1084;&#1072;&#1088;&#1089;&#1082;&#1072;&#1103;%20&#1086;&#1073;&#1083;&#1072;&#1089;&#1090;&#1100;\&#1055;&#1088;&#1080;&#1082;&#1072;&#1079;%20&#1085;&#1072;%20&#1057;&#1057;1&#1050;%20467-&#1087;%20&#1086;&#1090;%2024.05.2022%20&#1062;&#1072;&#1087;&#1072;&#1077;&#1074;,%20&#1047;&#1072;&#1074;&#1100;&#1103;&#1083;&#1086;&#1074;.pdf" TargetMode="External"/><Relationship Id="rId364" Type="http://schemas.openxmlformats.org/officeDocument/2006/relationships/hyperlink" Target="&#1041;&#1077;&#1083;&#1075;&#1086;&#1088;&#1086;&#1076;&#1089;&#1082;&#1072;&#1103;%20&#1086;&#1073;&#1083;\&#1055;&#1088;&#1080;&#1082;&#1072;&#1079;%20&#1086;%20&#1087;&#1088;&#1086;&#1076;&#1083;&#1077;&#1085;&#1080;&#1080;%20&#1086;&#1090;%2012.10.2022.pdf" TargetMode="External"/><Relationship Id="rId61" Type="http://schemas.openxmlformats.org/officeDocument/2006/relationships/hyperlink" Target="&#1052;&#1086;&#1089;&#1082;&#1086;&#1074;&#1089;&#1082;&#1072;&#1103;%20&#1086;&#1073;&#1083;&#1072;&#1089;&#1090;&#1100;\&#1055;&#1088;&#1080;&#1082;&#1072;&#1079;%201.2022-&#1055;%20&#1086;%20&#1087;&#1086;&#1076;&#1090;&#1074;&#1077;&#1088;&#1078;&#1076;&#1077;&#1085;&#1080;&#1080;%202%20&#1080;%201%20&#1082;&#1072;&#1090;&#1077;&#1075;&#1086;&#1088;&#1080;&#1080;.pdf" TargetMode="External"/><Relationship Id="rId82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99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24.06.2021__389-&#1088;_.pdf" TargetMode="External"/><Relationship Id="rId203" Type="http://schemas.openxmlformats.org/officeDocument/2006/relationships/hyperlink" Target="&#1057;&#1072;&#1088;&#1072;&#1090;&#1086;&#1074;&#1089;&#1082;&#1072;&#1103;%20&#1086;&#1073;&#1083;&#1072;&#1089;&#1090;&#1100;\&#1055;&#1088;&#1080;&#1082;&#1072;&#1079;%2013%20&#1086;&#1090;%2013.12.21.jpg" TargetMode="External"/><Relationship Id="rId385" Type="http://schemas.openxmlformats.org/officeDocument/2006/relationships/hyperlink" Target="&#1052;&#1086;&#1089;&#1082;&#1086;&#1074;&#1089;&#1082;&#1072;&#1103;%20&#1086;&#1073;&#1083;&#1072;&#1089;&#1090;&#1100;\&#1055;&#1088;&#1080;&#1082;&#1072;&#1079;%20101-&#1082;%20&#1086;&#1090;%2017.05.2021.pdf" TargetMode="External"/><Relationship Id="rId19" Type="http://schemas.openxmlformats.org/officeDocument/2006/relationships/hyperlink" Target="&#1052;&#1086;&#1089;&#1082;&#1086;&#1074;&#1089;&#1082;&#1072;&#1103;%20&#1086;&#1073;&#1083;&#1072;&#1089;&#1090;&#1100;\&#1055;&#1088;&#1080;&#1082;&#1072;&#1079;%2005-&#1082;%20&#1086;&#1090;%2021.01.2021.pdf" TargetMode="External"/><Relationship Id="rId224" Type="http://schemas.openxmlformats.org/officeDocument/2006/relationships/hyperlink" Target="&#1052;&#1086;&#1089;&#1082;&#1086;&#1074;&#1089;&#1082;&#1072;&#1103;%20&#1086;&#1073;&#1083;&#1072;&#1089;&#1090;&#1100;\&#1055;&#1088;&#1080;&#1082;&#1072;&#1079;%203.2022-&#1055;%20&#1086;&#1090;%2016.05.2022%20&#1086;%20&#1087;&#1086;&#1076;&#1090;&#1074;&#1077;&#1088;&#1078;&#1076;&#1077;&#1085;&#1080;&#1080;%20&#1057;&#1057;3&#1050;.pdf" TargetMode="External"/><Relationship Id="rId245" Type="http://schemas.openxmlformats.org/officeDocument/2006/relationships/hyperlink" Target="&#1057;&#1072;&#1085;&#1082;&#1090;-&#1055;&#1077;&#1090;&#1077;&#1088;&#1073;&#1091;&#1088;&#1075;\&#1089;&#1091;&#1076;&#1100;&#1080;1\2022\c_&#1056;&#1072;&#1089;&#1087;&#1086;&#1088;&#1103;&#1078;&#1077;&#1085;&#1080;&#1077;_&#1050;&#1060;&#1050;&#1080;&#1057;_&#1086;&#1090;_24.01.2022__32-&#1088;.pdf" TargetMode="External"/><Relationship Id="rId266" Type="http://schemas.openxmlformats.org/officeDocument/2006/relationships/hyperlink" Target="&#1056;&#1077;&#1089;&#1087;&#1091;&#1073;&#1083;&#1080;&#1082;&#1072;%20&#1052;&#1072;&#1088;&#1080;&#1081;%20&#1069;&#1083;\&#1055;&#1088;&#1080;&#1082;&#1072;&#1079;%20&#1086;%20&#1087;&#1086;&#1076;&#1090;&#1074;&#1077;&#1088;&#1078;&#1076;&#1077;&#1085;&#1080;&#1080;%20&#1057;&#1057;2&#1050;%2015.02.2022.pdf" TargetMode="External"/><Relationship Id="rId287" Type="http://schemas.openxmlformats.org/officeDocument/2006/relationships/hyperlink" Target="&#1041;&#1077;&#1083;&#1075;&#1086;&#1088;&#1086;&#1076;&#1089;&#1082;&#1072;&#1103;%20&#1086;&#1073;&#1083;\&#1087;&#1088;&#1080;&#1082;&#1072;&#1079;%20&#1057;&#1057;3&#1050;%20&#1055;&#1088;&#1080;&#1083;&#1080;&#1087;&#1082;&#1086;%20001.jpg" TargetMode="External"/><Relationship Id="rId410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431" Type="http://schemas.openxmlformats.org/officeDocument/2006/relationships/hyperlink" Target="&#1057;&#1072;&#1084;&#1072;&#1088;&#1089;&#1082;&#1072;&#1103;%20&#1086;&#1073;&#1083;&#1072;&#1089;&#1090;&#1100;\&#1055;&#1086;&#1089;&#1090;&#1072;&#1085;&#1086;&#1074;&#1083;&#1077;&#1085;&#1080;&#1077;%20484%20&#1086;%20&#1087;&#1088;&#1080;&#1089;&#1074;&#1086;&#1077;&#1085;&#1080;&#1080;%203%20&#1082;&#1072;&#1090;&#1077;&#1075;&#1086;&#1088;&#1080;&#1103;%20&#1058;&#1086;&#1083;&#1100;&#1103;&#1090;&#1090;&#1080;.pdf" TargetMode="External"/><Relationship Id="rId30" Type="http://schemas.openxmlformats.org/officeDocument/2006/relationships/hyperlink" Target="&#1052;&#1086;&#1089;&#1082;&#1086;&#1074;&#1089;&#1082;&#1072;&#1103;%20&#1086;&#1073;&#1083;&#1072;&#1089;&#1090;&#1100;\&#1055;&#1088;&#1080;&#1082;&#1072;&#1079;%20133-&#1082;%20&#1086;&#1090;%2015.06.2018.pdf" TargetMode="External"/><Relationship Id="rId105" Type="http://schemas.openxmlformats.org/officeDocument/2006/relationships/hyperlink" Target="&#1052;&#1086;&#1089;&#1082;&#1086;&#1074;&#1089;&#1082;&#1072;&#1103;%20&#1086;&#1073;&#1083;&#1072;&#1089;&#1090;&#1100;\&#1055;&#1088;&#1080;&#1082;&#1072;&#1079;%204-2018%20&#1086;&#1090;%2021.12.2018.pdf" TargetMode="External"/><Relationship Id="rId126" Type="http://schemas.openxmlformats.org/officeDocument/2006/relationships/hyperlink" Target="1%20&#1055;&#1088;&#1080;&#1082;&#1072;&#1079;&#1099;%20&#1085;&#1072;%20&#1057;&#1057;&#1042;&#1050;\&#1055;&#1088;&#1080;&#1082;&#1072;&#1079;%20&#1057;&#1057;&#1042;&#1050;%20&#8470;99&#1085;&#1075;%20&#1086;&#1090;%2008.07.2022%20&#1041;&#1077;&#1083;&#1103;&#1077;&#1074;,%20&#1057;&#1086;&#1082;&#1086;&#1083;&#1086;&#1074;.pdf" TargetMode="External"/><Relationship Id="rId147" Type="http://schemas.openxmlformats.org/officeDocument/2006/relationships/hyperlink" Target="&#1056;&#1077;&#1089;&#1087;&#1091;&#1073;&#1083;&#1080;&#1082;&#1072;%20&#1052;&#1072;&#1088;&#1080;&#1081;%20&#1069;&#1083;\&#1057;&#1050;%20&#1072;&#1081;&#1082;&#1080;&#1076;&#1086;%202018%202%20001.jpg" TargetMode="External"/><Relationship Id="rId168" Type="http://schemas.openxmlformats.org/officeDocument/2006/relationships/hyperlink" Target="1%20&#1055;&#1088;&#1080;&#1082;&#1072;&#1079;&#1099;%20&#1085;&#1072;%20&#1057;&#1057;&#1042;&#1050;\&#1055;&#1088;&#1080;&#1082;&#1072;&#1079;%20&#1057;&#1057;&#1042;&#1050;%20&#8470;134&#1085;&#1075;%20&#1086;&#1090;%2031.08.2022%20&#1062;&#1072;&#1087;&#1072;&#1077;&#1074;&#1072;.pdf" TargetMode="External"/><Relationship Id="rId312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45;&#1083;&#1099;&#1096;&#1077;&#1074;.pdf" TargetMode="External"/><Relationship Id="rId333" Type="http://schemas.openxmlformats.org/officeDocument/2006/relationships/hyperlink" Target="&#1057;&#1074;&#1077;&#1088;&#1076;&#1083;&#1086;&#1074;&#1089;&#1082;&#1072;&#1103;%20&#1086;&#1073;&#1083;&#1072;&#1089;&#1090;&#1100;\2-&#1103;%20&#1089;&#1091;&#1076;.&#1082;&#1072;&#1090;-22.pdf" TargetMode="External"/><Relationship Id="rId354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51" Type="http://schemas.openxmlformats.org/officeDocument/2006/relationships/hyperlink" Target="&#1052;&#1086;&#1089;&#1082;&#1086;&#1074;&#1089;&#1082;&#1072;&#1103;%20&#1086;&#1073;&#1083;&#1072;&#1089;&#1090;&#1100;\&#1056;&#1072;&#1089;&#1087;&#1086;&#1088;&#1103;&#1078;&#1077;&#1085;&#1080;&#1077;%20&#1086;%20&#1087;&#1088;&#1080;&#1089;&#1074;&#1086;&#1077;&#1085;&#1080;&#1080;%201%20&#1082;&#1072;&#1090;&#1077;&#1075;&#1086;&#1088;&#1080;&#1080;%20&#1041;&#1086;&#1075;&#1086;&#1084;&#1086;&#1083;&#1086;&#1074;%20&#1048;.pdf" TargetMode="External"/><Relationship Id="rId72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93" Type="http://schemas.openxmlformats.org/officeDocument/2006/relationships/hyperlink" Target="&#1056;&#1077;&#1089;&#1087;&#1091;&#1073;&#1083;&#1080;&#1082;&#1072;%20&#1052;&#1072;&#1088;&#1080;&#1081;%20&#1069;&#1083;\&#1057;&#1050;%201%20%20%2030052019%20001.jpg" TargetMode="External"/><Relationship Id="rId189" Type="http://schemas.openxmlformats.org/officeDocument/2006/relationships/hyperlink" Target="&#1055;&#1088;&#1080;&#1084;&#1086;&#1088;&#1089;&#1082;&#1080;&#1081;%20&#1082;&#1088;&#1072;&#1081;\&#1055;&#1088;&#1080;&#1082;&#1072;&#1079;%20&#1086;%20&#1087;&#1086;&#1076;&#1090;&#1074;&#1077;&#1088;&#1078;&#1076;&#1077;&#1085;&#1080;&#1080;%201%20&#1082;&#1072;&#1090;&#1077;&#1075;&#1086;&#1088;&#1080;&#1080;.pdf" TargetMode="External"/><Relationship Id="rId375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396" Type="http://schemas.openxmlformats.org/officeDocument/2006/relationships/hyperlink" Target="&#1050;&#1091;&#1088;&#1089;&#1082;&#1072;&#1103;%20&#1086;&#1073;&#1083;&#1072;&#1089;&#1090;&#1100;\09.04.2020-&#1055;&#1088;&#1080;&#1082;&#1072;&#1079;%20&#1086;%20&#1055;&#1086;&#1076;&#1090;&#1074;&#1077;&#1088;&#1078;&#1076;&#1077;&#1085;&#1080;&#1080;%202%20&#1089;&#1091;&#1076;&#1077;&#1081;&#1089;&#1082;&#1086;&#1081;%20&#1082;&#1072;&#1090;&#1077;&#1075;&#1086;&#1088;&#1080;&#1080;-&#1050;&#1091;&#1088;&#1089;&#1082;&#1072;&#1103;%20&#1086;&#1073;&#1083;.pdf" TargetMode="External"/><Relationship Id="rId3" Type="http://schemas.openxmlformats.org/officeDocument/2006/relationships/hyperlink" Target="&#1050;&#1091;&#1088;&#1089;&#1082;&#1072;&#1103;%20&#1086;&#1073;&#1083;&#1072;&#1089;&#1090;&#1100;\08.06.2020-&#1055;&#1088;&#1080;&#1082;&#1072;&#1079;%20&#1085;&#1072;%201%20&#1089;&#1091;&#1076;&#1077;&#1081;&#1089;&#1082;&#1091;&#1102;%20%20&#1082;&#1072;&#1090;&#1077;&#1075;&#1086;&#1088;&#1080;&#1102;%20-%20&#1050;&#1091;&#1088;&#1089;&#1082;&#1072;&#1103;%20&#1086;&#1073;&#1083;.pdf" TargetMode="External"/><Relationship Id="rId214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87;&#1088;.&#8470;68%2003.03.2022%20(2).jpg" TargetMode="External"/><Relationship Id="rId235" Type="http://schemas.openxmlformats.org/officeDocument/2006/relationships/hyperlink" Target="&#1057;&#1072;&#1084;&#1072;&#1088;&#1089;&#1082;&#1072;&#1103;%20&#1086;&#1073;&#1083;&#1072;&#1089;&#1090;&#1100;\&#1055;&#1088;&#1080;&#1082;&#1072;&#1079;%2022%20&#1086;&#1090;%2023.03.2022%20&#1086;%20&#1087;&#1086;&#1076;&#1090;&#1074;&#1077;&#1088;&#1078;&#1076;&#1077;&#1085;&#1080;&#1077;%20&#1089;&#1091;&#1076;&#1077;&#1081;&#1089;&#1082;&#1080;&#1093;%20&#1082;&#1072;&#1090;&#1077;&#1075;&#1086;&#1088;&#1080;&#1081;%20&#1084;&#1072;&#1088;&#1090;%20%202022.pdf" TargetMode="External"/><Relationship Id="rId256" Type="http://schemas.openxmlformats.org/officeDocument/2006/relationships/hyperlink" Target="&#1050;&#1091;&#1088;&#1089;&#1082;&#1072;&#1103;%20&#1086;&#1073;&#1083;&#1072;&#1089;&#1090;&#1100;\&#1055;&#1088;&#1080;&#1082;&#1072;&#1079;%20&#1086;%20&#1087;&#1086;&#1076;&#1090;&#1074;&#1077;&#1088;&#1078;&#1076;&#1077;&#1085;&#1080;&#1077;%20&#1057;&#1057;1&#1050;%20&#1050;&#1086;&#1095;&#1077;&#1090;&#1086;&#1074;.pdf" TargetMode="External"/><Relationship Id="rId277" Type="http://schemas.openxmlformats.org/officeDocument/2006/relationships/hyperlink" Target="&#1052;&#1086;&#1089;&#1082;&#1086;&#1074;&#1089;&#1082;&#1072;&#1103;%20&#1086;&#1073;&#1083;&#1072;&#1089;&#1090;&#1100;\&#1055;&#1088;&#1080;&#1082;&#1072;&#1079;%201.2022-&#1055;%20&#1086;%20&#1087;&#1086;&#1076;&#1090;&#1074;&#1077;&#1088;&#1078;&#1076;&#1077;&#1085;&#1080;&#1080;%202%20&#1080;%201%20&#1082;&#1072;&#1090;&#1077;&#1075;&#1086;&#1088;&#1080;&#1080;.pdf" TargetMode="External"/><Relationship Id="rId298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48;&#1087;&#1072;&#1085;&#1086;&#1074;.pdf" TargetMode="External"/><Relationship Id="rId400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421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116" Type="http://schemas.openxmlformats.org/officeDocument/2006/relationships/hyperlink" Target="&#1055;&#1088;&#1080;&#1084;&#1086;&#1088;&#1089;&#1082;&#1080;&#1081;%20&#1082;&#1088;&#1072;&#1081;\prikaz-8-sk-o-prisvoenii-sudeyskih-kategoriy.pdf" TargetMode="External"/><Relationship Id="rId137" Type="http://schemas.openxmlformats.org/officeDocument/2006/relationships/hyperlink" Target="&#1048;&#1088;&#1082;&#1091;&#1090;&#1089;&#1082;&#1072;&#1103;%20&#1086;&#1073;&#1083;&#1072;&#1089;&#1090;&#1100;\&#1072;&#1090;&#1090;&#1077;&#1089;&#1090;&#1072;&#1094;&#1080;&#1103;_&#1050;&#1086;&#1085;&#1086;&#1085;&#1086;&#1074;_2021.jpg" TargetMode="External"/><Relationship Id="rId158" Type="http://schemas.openxmlformats.org/officeDocument/2006/relationships/hyperlink" Target="&#1054;&#1088;&#1077;&#1085;&#1073;&#1091;&#1088;&#1089;&#1082;&#1072;&#1103;%20&#1086;&#1073;&#1083;&#1072;&#1089;&#1090;&#1100;\265-&#1087;%20&#1089;&#1091;&#1076;&#1077;&#1081;&#1089;&#1082;&#1080;&#1077;%20&#1082;&#1072;&#1090;&#1077;&#1075;&#1086;&#1088;&#1080;&#1080;.PDF" TargetMode="External"/><Relationship Id="rId302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3;&#1072;&#1076;&#1077;&#1078;&#1082;&#1080;&#1085;.pdf" TargetMode="External"/><Relationship Id="rId323" Type="http://schemas.openxmlformats.org/officeDocument/2006/relationships/hyperlink" Target="&#1050;&#1088;&#1072;&#1089;&#1085;&#1086;&#1076;&#1072;&#1088;&#1089;&#1082;&#1080;&#1081;%20&#1082;&#1088;&#1072;&#1081;\&#1055;&#1088;&#1080;&#1082;&#1072;&#1079;%20541%20&#1086;&#1090;%2024.10.2018.pdf" TargetMode="External"/><Relationship Id="rId344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20" Type="http://schemas.openxmlformats.org/officeDocument/2006/relationships/hyperlink" Target="&#1052;&#1086;&#1089;&#1082;&#1086;&#1074;&#1089;&#1082;&#1072;&#1103;%20&#1086;&#1073;&#1083;&#1072;&#1089;&#1090;&#1100;\&#1055;&#1088;&#1080;&#1082;&#1072;&#1079;%2005-&#1082;%20&#1086;&#1090;%2021.01.2021.pdf" TargetMode="External"/><Relationship Id="rId41" Type="http://schemas.openxmlformats.org/officeDocument/2006/relationships/hyperlink" Target="&#1052;&#1086;&#1089;&#1082;&#1086;&#1074;&#1089;&#1082;&#1072;&#1103;%20&#1086;&#1073;&#1083;&#1072;&#1089;&#1090;&#1100;\&#1055;&#1088;&#1080;&#1082;&#1072;&#1079;%202-&#1070;&#1057;%20&#1086;&#1090;%2006.12.2019.pdf" TargetMode="External"/><Relationship Id="rId62" Type="http://schemas.openxmlformats.org/officeDocument/2006/relationships/hyperlink" Target="&#1052;&#1086;&#1089;&#1082;&#1086;&#1074;&#1089;&#1082;&#1072;&#1103;%20&#1086;&#1073;&#1083;&#1072;&#1089;&#1090;&#1100;\&#1055;&#1088;&#1080;&#1082;&#1072;&#1079;%206.2019-&#1055;%20&#1086;&#1090;%2027.12.2019.pdf" TargetMode="External"/><Relationship Id="rId83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79" Type="http://schemas.openxmlformats.org/officeDocument/2006/relationships/hyperlink" Target="&#1059;&#1083;&#1100;&#1103;&#1085;&#1086;&#1074;&#1089;&#1082;&#1072;&#1103;%20&#1086;&#1073;&#1083;&#1072;&#1089;&#1090;&#1100;\&#1056;&#1072;&#1089;&#1087;&#1086;&#1088;&#1103;&#1078;&#1077;&#1085;&#1080;&#1077;%20&#1052;&#1077;&#1090;&#1077;&#1083;&#1077;&#1074;&#1072;.pdf" TargetMode="External"/><Relationship Id="rId365" Type="http://schemas.openxmlformats.org/officeDocument/2006/relationships/hyperlink" Target="&#1041;&#1077;&#1083;&#1075;&#1086;&#1088;&#1086;&#1076;&#1089;&#1082;&#1072;&#1103;%20&#1086;&#1073;&#1083;\&#1055;&#1088;&#1080;&#1082;&#1072;&#1079;%20&#1086;%20&#1087;&#1088;&#1086;&#1076;&#1083;&#1077;&#1085;&#1080;&#1080;%20&#1086;&#1090;%2012.10.2022.pdf" TargetMode="External"/><Relationship Id="rId386" Type="http://schemas.openxmlformats.org/officeDocument/2006/relationships/hyperlink" Target="&#1057;&#1090;&#1072;&#1074;&#1088;&#1086;&#1087;&#1086;&#1083;&#1100;&#1089;&#1082;&#1080;&#1081;%20&#1082;&#1088;&#1072;&#1081;\IMG-20170314-WA0001.jpg" TargetMode="External"/><Relationship Id="rId190" Type="http://schemas.openxmlformats.org/officeDocument/2006/relationships/hyperlink" Target="&#1057;&#1074;&#1077;&#1088;&#1076;&#1083;&#1086;&#1074;&#1089;&#1082;&#1072;&#1103;%20&#1086;&#1073;&#1083;&#1072;&#1089;&#1090;&#1100;\65%20&#1057;&#1050;%20&#1086;&#1090;%2001.12.2021.PDF" TargetMode="External"/><Relationship Id="rId204" Type="http://schemas.openxmlformats.org/officeDocument/2006/relationships/hyperlink" Target="&#1057;&#1072;&#1088;&#1072;&#1090;&#1086;&#1074;&#1089;&#1082;&#1072;&#1103;%20&#1086;&#1073;&#1083;&#1072;&#1089;&#1090;&#1100;\&#1055;&#1088;&#1080;&#1082;&#1072;&#1079;%2013%20&#1086;&#1090;%2013.12.21.jpg" TargetMode="External"/><Relationship Id="rId225" Type="http://schemas.openxmlformats.org/officeDocument/2006/relationships/hyperlink" Target="&#1052;&#1086;&#1089;&#1082;&#1086;&#1074;&#1089;&#1082;&#1072;&#1103;%20&#1086;&#1073;&#1083;&#1072;&#1089;&#1090;&#1100;\&#1055;&#1088;&#1080;&#1082;&#1072;&#1079;%203.2022-&#1055;%20&#1086;&#1090;%2016.05.2022%20&#1086;%20&#1087;&#1086;&#1076;&#1090;&#1074;&#1077;&#1088;&#1078;&#1076;&#1077;&#1085;&#1080;&#1080;%20&#1057;&#1057;3&#1050;.pdf" TargetMode="External"/><Relationship Id="rId246" Type="http://schemas.openxmlformats.org/officeDocument/2006/relationships/hyperlink" Target="&#1056;&#1077;&#1089;&#1087;&#1091;&#1073;&#1083;&#1080;&#1082;&#1072;%20&#1050;&#1088;&#1099;&#1084;\&#1050;&#1060;&#1040;%20&#1089;&#1091;&#1076;.&#1082;&#1072;&#1090;.pdf" TargetMode="External"/><Relationship Id="rId267" Type="http://schemas.openxmlformats.org/officeDocument/2006/relationships/hyperlink" Target="&#1056;&#1077;&#1089;&#1087;&#1091;&#1073;&#1083;&#1080;&#1082;&#1072;%20&#1052;&#1072;&#1088;&#1080;&#1081;%20&#1069;&#1083;\&#1055;&#1088;&#1080;&#1082;&#1072;&#1079;%20&#1086;%20&#1087;&#1086;&#1076;&#1090;&#1074;&#1077;&#1088;&#1078;&#1076;&#1077;&#1085;&#1080;&#1080;%20&#1057;&#1057;2&#1050;%2015.02.2022.pdf" TargetMode="External"/><Relationship Id="rId288" Type="http://schemas.openxmlformats.org/officeDocument/2006/relationships/hyperlink" Target="&#1041;&#1077;&#1083;&#1075;&#1086;&#1088;&#1086;&#1076;&#1089;&#1082;&#1072;&#1103;%20&#1086;&#1073;&#1083;\&#1087;&#1088;&#1080;&#1082;&#1072;&#1079;%20&#1057;&#1057;3&#1050;%20&#1055;&#1088;&#1080;&#1083;&#1080;&#1087;&#1082;&#1086;%20001.jpg" TargetMode="External"/><Relationship Id="rId411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432" Type="http://schemas.openxmlformats.org/officeDocument/2006/relationships/hyperlink" Target="&#1057;&#1072;&#1084;&#1072;&#1088;&#1089;&#1082;&#1072;&#1103;%20&#1086;&#1073;&#1083;&#1072;&#1089;&#1090;&#1100;\&#1055;&#1086;&#1089;&#1090;&#1072;&#1085;&#1086;&#1074;&#1083;&#1077;&#1085;&#1080;&#1077;%20484%20&#1086;%20&#1087;&#1088;&#1080;&#1089;&#1074;&#1086;&#1077;&#1085;&#1080;&#1080;%203%20&#1082;&#1072;&#1090;&#1077;&#1075;&#1086;&#1088;&#1080;&#1103;%20&#1058;&#1086;&#1083;&#1100;&#1103;&#1090;&#1090;&#1080;.pdf" TargetMode="External"/><Relationship Id="rId106" Type="http://schemas.openxmlformats.org/officeDocument/2006/relationships/hyperlink" Target="&#1052;&#1086;&#1089;&#1082;&#1086;&#1074;&#1089;&#1082;&#1072;&#1103;%20&#1086;&#1073;&#1083;&#1072;&#1089;&#1090;&#1100;\&#1055;&#1088;&#1080;&#1082;&#1072;&#1079;%203-&#1057;%20&#1086;&#1090;%2009.03.2021.pdf" TargetMode="External"/><Relationship Id="rId127" Type="http://schemas.openxmlformats.org/officeDocument/2006/relationships/hyperlink" Target="1%20&#1055;&#1088;&#1080;&#1082;&#1072;&#1079;&#1099;%20&#1085;&#1072;%20&#1057;&#1057;&#1042;&#1050;\&#1055;&#1088;&#1080;&#1082;&#1072;&#1079;%20&#1057;&#1057;&#1042;&#1050;%20&#8470;176&#1085;&#1075;%20&#1086;&#1090;%2029.11.2022%20&#1041;&#1077;&#1083;&#1103;&#1077;&#1074;&#1072;.pdf" TargetMode="External"/><Relationship Id="rId313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40;&#1087;&#1090;&#1091;&#1082;&#1086;&#1074;.pdf" TargetMode="External"/><Relationship Id="rId10" Type="http://schemas.openxmlformats.org/officeDocument/2006/relationships/hyperlink" Target="&#1050;&#1091;&#1088;&#1089;&#1082;&#1072;&#1103;%20&#1086;&#1073;&#1083;&#1072;&#1089;&#1090;&#1100;\09.04.2018-&#1055;&#1088;&#1080;&#1082;&#1072;&#1079;%20&#1085;&#1072;%202%20&#1089;&#1091;&#1076;&#1077;&#1081;&#1089;&#1082;&#1091;&#1102;%20%20&#1082;&#1072;&#1090;&#1077;&#1075;&#1086;&#1088;&#1080;&#1102;-&#1050;&#1091;&#1088;&#1089;&#1082;&#1072;&#1103;%20&#1086;&#1073;&#1083;.pdf" TargetMode="External"/><Relationship Id="rId31" Type="http://schemas.openxmlformats.org/officeDocument/2006/relationships/hyperlink" Target="&#1052;&#1086;&#1089;&#1082;&#1086;&#1074;&#1089;&#1082;&#1072;&#1103;%20&#1086;&#1073;&#1083;&#1072;&#1089;&#1090;&#1100;\&#1055;&#1088;&#1080;&#1082;&#1072;&#1079;%20133-&#1082;%20&#1086;&#1090;%2015.06.2018.pdf" TargetMode="External"/><Relationship Id="rId52" Type="http://schemas.openxmlformats.org/officeDocument/2006/relationships/hyperlink" Target="&#1052;&#1086;&#1089;&#1082;&#1086;&#1074;&#1089;&#1082;&#1072;&#1103;%20&#1086;&#1073;&#1083;&#1072;&#1089;&#1090;&#1100;\&#1056;&#1072;&#1089;&#1087;&#1086;&#1088;&#1103;&#1078;&#1077;&#1085;&#1080;&#1077;%20&#1086;%20&#1087;&#1088;&#1080;&#1089;&#1074;&#1086;&#1077;&#1085;&#1080;&#1080;%201%20&#1082;&#1072;&#1090;&#1077;&#1075;&#1086;&#1088;&#1080;&#1080;%20&#1064;&#1074;&#1077;&#1094;&#1086;&#1074;&#1072;%20&#1054;.pdf" TargetMode="External"/><Relationship Id="rId73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94" Type="http://schemas.openxmlformats.org/officeDocument/2006/relationships/hyperlink" Target="&#1056;&#1077;&#1089;&#1087;&#1091;&#1073;&#1083;&#1080;&#1082;&#1072;%20&#1052;&#1072;&#1088;&#1080;&#1081;%20&#1069;&#1083;\&#1057;&#1050;%201%20%20%2030052019%20001.jpg" TargetMode="External"/><Relationship Id="rId148" Type="http://schemas.openxmlformats.org/officeDocument/2006/relationships/hyperlink" Target="&#1056;&#1077;&#1089;&#1087;&#1091;&#1073;&#1083;&#1080;&#1082;&#1072;%20&#1052;&#1072;&#1088;&#1080;&#1081;%20&#1069;&#1083;\&#1057;&#1050;%20&#1072;&#1081;&#1082;&#1080;&#1076;&#1086;%202018%202%20001.jpg" TargetMode="External"/><Relationship Id="rId169" Type="http://schemas.openxmlformats.org/officeDocument/2006/relationships/hyperlink" Target="&#1050;&#1088;&#1072;&#1089;&#1085;&#1086;&#1103;&#1088;&#1089;&#1082;&#1080;&#1081;%20&#1082;&#1088;&#1072;&#1081;\&#1071;%20&#1055;&#1088;.&#8470;24.%20&#1089;&#1091;&#1076;&#1100;&#1103;.jpg" TargetMode="External"/><Relationship Id="rId334" Type="http://schemas.openxmlformats.org/officeDocument/2006/relationships/hyperlink" Target="&#1057;&#1074;&#1077;&#1088;&#1076;&#1083;&#1086;&#1074;&#1089;&#1082;&#1072;&#1103;%20&#1086;&#1073;&#1083;&#1072;&#1089;&#1090;&#1100;\2-&#1103;%20&#1089;&#1091;&#1076;.&#1082;&#1072;&#1090;-22.pdf" TargetMode="External"/><Relationship Id="rId355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376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397" Type="http://schemas.openxmlformats.org/officeDocument/2006/relationships/hyperlink" Target="&#1050;&#1091;&#1088;&#1089;&#1082;&#1072;&#1103;%20&#1086;&#1073;&#1083;&#1072;&#1089;&#1090;&#1100;\09.04.2020-&#1055;&#1088;&#1080;&#1082;&#1072;&#1079;%20&#1086;%20&#1055;&#1086;&#1076;&#1090;&#1074;&#1077;&#1088;&#1078;&#1076;&#1077;&#1085;&#1080;&#1080;%202%20&#1089;&#1091;&#1076;&#1077;&#1081;&#1089;&#1082;&#1086;&#1081;%20&#1082;&#1072;&#1090;&#1077;&#1075;&#1086;&#1088;&#1080;&#1080;-&#1050;&#1091;&#1088;&#1089;&#1082;&#1072;&#1103;%20&#1086;&#1073;&#1083;.pdf" TargetMode="External"/><Relationship Id="rId4" Type="http://schemas.openxmlformats.org/officeDocument/2006/relationships/hyperlink" Target="&#1050;&#1091;&#1088;&#1089;&#1082;&#1072;&#1103;%20&#1086;&#1073;&#1083;&#1072;&#1089;&#1090;&#1100;\08.06.2020-&#1055;&#1088;&#1080;&#1082;&#1072;&#1079;%20&#1085;&#1072;%201%20&#1089;&#1091;&#1076;&#1077;&#1081;&#1089;&#1082;&#1091;&#1102;%20%20&#1082;&#1072;&#1090;&#1077;&#1075;&#1086;&#1088;&#1080;&#1102;%20-%20&#1050;&#1091;&#1088;&#1089;&#1082;&#1072;&#1103;%20&#1086;&#1073;&#1083;.pdf" TargetMode="External"/><Relationship Id="rId180" Type="http://schemas.openxmlformats.org/officeDocument/2006/relationships/hyperlink" Target="&#1058;&#1091;&#1083;&#1100;&#1089;&#1082;&#1072;&#1103;%20&#1086;&#1073;&#1083;&#1072;&#1089;&#1090;&#1100;\&#1055;&#1088;&#1080;&#1082;&#1072;&#1079;%20&#1085;&#1072;%201&#1082;%20&#8470;166-&#1086;&#1089;&#1085;%20&#1086;&#1090;%2017.08.21.pdf" TargetMode="External"/><Relationship Id="rId215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87;&#1088;.&#8470;68%2003.03.2022%20(2).jpg" TargetMode="External"/><Relationship Id="rId236" Type="http://schemas.openxmlformats.org/officeDocument/2006/relationships/hyperlink" Target="&#1055;&#1088;&#1080;&#1084;&#1086;&#1088;&#1089;&#1082;&#1080;&#1081;%20&#1082;&#1088;&#1072;&#1081;\&#1055;&#1088;&#1080;&#1082;&#1072;&#1079;%2014-&#1089;&#1082;&#1058;&#1105;.pdf" TargetMode="External"/><Relationship Id="rId257" Type="http://schemas.openxmlformats.org/officeDocument/2006/relationships/hyperlink" Target="&#1050;&#1091;&#1088;&#1089;&#1082;&#1072;&#1103;%20&#1086;&#1073;&#1083;&#1072;&#1089;&#1090;&#1100;\&#1055;&#1088;&#1080;&#1082;&#1072;&#1079;%20&#1086;%20&#1087;&#1086;&#1076;&#1090;&#1074;&#1077;&#1088;&#1078;&#1076;&#1077;&#1085;&#1080;&#1077;%20&#1057;&#1057;1&#1050;%20&#1050;&#1086;&#1095;&#1077;&#1090;&#1086;&#1074;.pdf" TargetMode="External"/><Relationship Id="rId278" Type="http://schemas.openxmlformats.org/officeDocument/2006/relationships/hyperlink" Target="&#1052;&#1086;&#1089;&#1082;&#1086;&#1074;&#1089;&#1082;&#1072;&#1103;%20&#1086;&#1073;&#1083;&#1072;&#1089;&#1090;&#1100;\&#1055;&#1088;&#1080;&#1082;&#1072;&#1079;%201.2022-&#1055;%20&#1086;%20&#1087;&#1086;&#1076;&#1090;&#1074;&#1077;&#1088;&#1078;&#1076;&#1077;&#1085;&#1080;&#1080;%202%20&#1080;%201%20&#1082;&#1072;&#1090;&#1077;&#1075;&#1086;&#1088;&#1080;&#1080;.pdf" TargetMode="External"/><Relationship Id="rId401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422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303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1;&#1091;&#1082;&#1080;&#1085;.pdf" TargetMode="External"/><Relationship Id="rId42" Type="http://schemas.openxmlformats.org/officeDocument/2006/relationships/hyperlink" Target="&#1052;&#1086;&#1089;&#1082;&#1086;&#1074;&#1089;&#1082;&#1072;&#1103;%20&#1086;&#1073;&#1083;&#1072;&#1089;&#1090;&#1100;\&#1055;&#1088;&#1080;&#1082;&#1072;&#1079;%20307-&#1082;%20&#1086;&#1090;%2027.12.2017.pdf" TargetMode="External"/><Relationship Id="rId84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38" Type="http://schemas.openxmlformats.org/officeDocument/2006/relationships/hyperlink" Target="&#1059;&#1083;&#1100;&#1103;&#1085;&#1086;&#1074;&#1089;&#1082;&#1072;&#1103;%20&#1086;&#1073;&#1083;&#1072;&#1089;&#1090;&#1100;\&#1089;&#1091;&#1076;&#1077;&#1080;&#774;&#1089;&#1082;&#1072;&#1103;%20&#1048;&#1074;&#1072;&#1085;&#1086;&#1074;.pdf" TargetMode="External"/><Relationship Id="rId345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387" Type="http://schemas.openxmlformats.org/officeDocument/2006/relationships/hyperlink" Target="&#1057;&#1090;&#1072;&#1074;&#1088;&#1086;&#1087;&#1086;&#1083;&#1100;&#1089;&#1082;&#1080;&#1081;%20&#1082;&#1088;&#1072;&#1081;\IMG-20170314-WA0001.jpg" TargetMode="External"/><Relationship Id="rId191" Type="http://schemas.openxmlformats.org/officeDocument/2006/relationships/hyperlink" Target="&#1057;&#1074;&#1077;&#1088;&#1076;&#1083;&#1086;&#1074;&#1089;&#1082;&#1072;&#1103;%20&#1086;&#1073;&#1083;&#1072;&#1089;&#1090;&#1100;\65%20&#1057;&#1050;%20&#1086;&#1090;%2001.12.2021.PDF" TargetMode="External"/><Relationship Id="rId205" Type="http://schemas.openxmlformats.org/officeDocument/2006/relationships/hyperlink" Target="&#1057;&#1072;&#1088;&#1072;&#1090;&#1086;&#1074;&#1089;&#1082;&#1072;&#1103;%20&#1086;&#1073;&#1083;&#1072;&#1089;&#1090;&#1100;\&#1055;&#1088;&#1080;&#1082;&#1072;&#1079;%2013%20&#1086;&#1090;%2013.12.21.jpg" TargetMode="External"/><Relationship Id="rId247" Type="http://schemas.openxmlformats.org/officeDocument/2006/relationships/hyperlink" Target="&#1056;&#1077;&#1089;&#1087;&#1091;&#1073;&#1083;&#1080;&#1082;&#1072;%20&#1050;&#1088;&#1099;&#1084;\&#1050;&#1060;&#1040;%20&#1089;&#1091;&#1076;.&#1082;&#1072;&#1090;.pdf" TargetMode="External"/><Relationship Id="rId412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107" Type="http://schemas.openxmlformats.org/officeDocument/2006/relationships/hyperlink" Target="&#1052;&#1086;&#1089;&#1082;&#1086;&#1074;&#1089;&#1082;&#1072;&#1103;%20&#1086;&#1073;&#1083;&#1072;&#1089;&#1090;&#1100;\&#1055;&#1088;&#1080;&#1082;&#1072;&#1079;%203-&#1057;%20&#1086;&#1090;%2009.03.2021.pdf" TargetMode="External"/><Relationship Id="rId289" Type="http://schemas.openxmlformats.org/officeDocument/2006/relationships/hyperlink" Target="&#1041;&#1077;&#1083;&#1075;&#1086;&#1088;&#1086;&#1076;&#1089;&#1082;&#1072;&#1103;%20&#1086;&#1073;&#1083;\&#1087;&#1088;&#1080;&#1082;&#1072;&#1079;%20&#1057;&#1057;3&#1050;%20&#1055;&#1088;&#1080;&#1083;&#1080;&#1087;&#1082;&#1086;%20001.jpg" TargetMode="External"/><Relationship Id="rId11" Type="http://schemas.openxmlformats.org/officeDocument/2006/relationships/hyperlink" Target="&#1050;&#1091;&#1088;&#1089;&#1082;&#1072;&#1103;%20&#1086;&#1073;&#1083;&#1072;&#1089;&#1090;&#1100;\09.04.2018-&#1055;&#1088;&#1080;&#1082;&#1072;&#1079;%20&#1085;&#1072;%202%20&#1089;&#1091;&#1076;&#1077;&#1081;&#1089;&#1082;&#1091;&#1102;%20%20&#1082;&#1072;&#1090;&#1077;&#1075;&#1086;&#1088;&#1080;&#1102;-&#1050;&#1091;&#1088;&#1089;&#1082;&#1072;&#1103;%20&#1086;&#1073;&#1083;.pdf" TargetMode="External"/><Relationship Id="rId53" Type="http://schemas.openxmlformats.org/officeDocument/2006/relationships/hyperlink" Target="&#1052;&#1086;&#1089;&#1082;&#1086;&#1074;&#1089;&#1082;&#1072;&#1103;%20&#1086;&#1073;&#1083;&#1072;&#1089;&#1090;&#1100;\&#1056;&#1072;&#1089;&#1087;&#1086;&#1088;&#1103;&#1078;&#1077;&#1085;&#1080;&#1077;%20&#1086;%20&#1087;&#1088;&#1080;&#1089;&#1074;&#1086;&#1077;&#1085;&#1080;&#1080;%201%20&#1082;&#1072;&#1090;&#1077;&#1075;&#1086;&#1088;&#1080;&#1080;%20&#1055;&#1086;&#1087;&#1086;&#1074;&#1072;.pdf" TargetMode="External"/><Relationship Id="rId149" Type="http://schemas.openxmlformats.org/officeDocument/2006/relationships/hyperlink" Target="&#1056;&#1077;&#1089;&#1087;&#1091;&#1073;&#1083;&#1080;&#1082;&#1072;%20&#1052;&#1072;&#1088;&#1080;&#1081;%20&#1069;&#1083;\&#1057;&#1050;%20&#1072;&#1081;&#1082;&#1080;&#1076;&#1086;%202018%202%20001.jpg" TargetMode="External"/><Relationship Id="rId314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1;&#1086;&#1073;&#1072;&#1085;&#1086;&#1074;.pdf" TargetMode="External"/><Relationship Id="rId356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398" Type="http://schemas.openxmlformats.org/officeDocument/2006/relationships/hyperlink" Target="&#1050;&#1091;&#1088;&#1089;&#1082;&#1072;&#1103;%20&#1086;&#1073;&#1083;&#1072;&#1089;&#1090;&#1100;\09.04.2020-&#1055;&#1088;&#1080;&#1082;&#1072;&#1079;%20&#1086;%20&#1055;&#1086;&#1076;&#1090;&#1074;&#1077;&#1088;&#1078;&#1076;&#1077;&#1085;&#1080;&#1080;%202%20&#1089;&#1091;&#1076;&#1077;&#1081;&#1089;&#1082;&#1086;&#1081;%20&#1082;&#1072;&#1090;&#1077;&#1075;&#1086;&#1088;&#1080;&#1080;-&#1050;&#1091;&#1088;&#1089;&#1082;&#1072;&#1103;%20&#1086;&#1073;&#1083;.pdf" TargetMode="External"/><Relationship Id="rId95" Type="http://schemas.openxmlformats.org/officeDocument/2006/relationships/hyperlink" Target="&#1050;&#1072;&#1084;&#1095;&#1072;&#1090;&#1089;&#1082;&#1080;&#1081;%20&#1082;&#1088;&#1072;&#1081;\&#1055;&#1088;&#1080;&#1082;&#1072;&#1079;%2067.jpeg" TargetMode="External"/><Relationship Id="rId160" Type="http://schemas.openxmlformats.org/officeDocument/2006/relationships/hyperlink" Target="&#1054;&#1088;&#1077;&#1085;&#1073;&#1091;&#1088;&#1089;&#1082;&#1072;&#1103;%20&#1086;&#1073;&#1083;&#1072;&#1089;&#1090;&#1100;\160-&#1087;%20&#1088;&#1072;&#1079;%20&#1089;&#1091;&#1076;%20&#1076;&#1077;&#1082;&#1072;&#1073;&#1088;&#1100;%202020.pdf" TargetMode="External"/><Relationship Id="rId216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55;&#1088;.&#1060;&#1040;&#1056;&#1058;%20&#8470;01%2013.01.2022.jpg" TargetMode="External"/><Relationship Id="rId423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258" Type="http://schemas.openxmlformats.org/officeDocument/2006/relationships/hyperlink" Target="&#1050;&#1091;&#1088;&#1089;&#1082;&#1072;&#1103;%20&#1086;&#1073;&#1083;&#1072;&#1089;&#1090;&#1100;\&#1055;&#1088;&#1080;&#1082;&#1072;&#1079;%20&#1086;%20&#1087;&#1086;&#1076;&#1090;&#1074;&#1077;&#1088;&#1078;&#1076;&#1077;&#1085;&#1080;&#1077;%20&#1057;&#1057;1&#1050;%20&#1050;&#1086;&#1095;&#1077;&#1090;&#1086;&#1074;.pdf" TargetMode="External"/><Relationship Id="rId22" Type="http://schemas.openxmlformats.org/officeDocument/2006/relationships/hyperlink" Target="&#1052;&#1086;&#1089;&#1082;&#1086;&#1074;&#1089;&#1082;&#1072;&#1103;%20&#1086;&#1073;&#1083;&#1072;&#1089;&#1090;&#1100;\&#1055;&#1088;&#1080;&#1082;&#1072;&#1079;%2005-&#1082;%20&#1086;&#1090;%2021.01.2021.pdf" TargetMode="External"/><Relationship Id="rId64" Type="http://schemas.openxmlformats.org/officeDocument/2006/relationships/hyperlink" Target="&#1057;&#1072;&#1088;&#1072;&#1090;&#1086;&#1074;&#1089;&#1082;&#1072;&#1103;%20&#1086;&#1073;&#1083;&#1072;&#1089;&#1090;&#1100;\&#1055;&#1088;&#1080;&#1082;&#1072;&#1079;%20134.01-25%20&#1086;&#1090;%2014.12.2020%202.jpg" TargetMode="External"/><Relationship Id="rId118" Type="http://schemas.openxmlformats.org/officeDocument/2006/relationships/hyperlink" Target="&#1057;&#1072;&#1085;&#1082;&#1090;-&#1055;&#1077;&#1090;&#1077;&#1088;&#1073;&#1091;&#1088;&#1075;\&#1089;&#1091;&#1076;&#1100;&#1080;1\2017\prikaz_19.04.2017_%20&#8470;49.pdf" TargetMode="External"/><Relationship Id="rId325" Type="http://schemas.openxmlformats.org/officeDocument/2006/relationships/hyperlink" Target="&#1050;&#1088;&#1072;&#1089;&#1085;&#1086;&#1076;&#1072;&#1088;&#1089;&#1082;&#1080;&#1081;%20&#1082;&#1088;&#1072;&#1081;\&#1055;&#1088;&#1080;&#1082;&#1072;&#1079;%20541%20&#1086;&#1090;%2024.10.2018.pdf" TargetMode="External"/><Relationship Id="rId367" Type="http://schemas.openxmlformats.org/officeDocument/2006/relationships/hyperlink" Target="&#1041;&#1077;&#1083;&#1075;&#1086;&#1088;&#1086;&#1076;&#1089;&#1082;&#1072;&#1103;%20&#1086;&#1073;&#1083;\&#1055;&#1088;&#1080;&#1082;&#1072;&#1079;%20&#1086;%20&#1087;&#1088;&#1086;&#1076;&#1083;&#1077;&#1085;&#1080;&#1080;%20&#1086;&#1090;%2012.10.2022.pdf" TargetMode="External"/><Relationship Id="rId171" Type="http://schemas.openxmlformats.org/officeDocument/2006/relationships/hyperlink" Target="&#1050;&#1072;&#1084;&#1095;&#1072;&#1090;&#1089;&#1082;&#1080;&#1081;%20&#1082;&#1088;&#1072;&#1081;\&#1087;&#1088;&#1080;&#1082;&#1072;&#1079;%20&#1085;&#1072;%20&#1087;&#1088;&#1086;&#1076;&#1083;&#1077;&#1085;&#1080;&#1077;%20&#1082;&#1072;&#1090;&#1077;&#1075;&#1086;&#1088;&#1080;&#1080;.pdf" TargetMode="External"/><Relationship Id="rId227" Type="http://schemas.openxmlformats.org/officeDocument/2006/relationships/hyperlink" Target="&#1052;&#1086;&#1089;&#1082;&#1086;&#1074;&#1089;&#1082;&#1072;&#1103;%20&#1086;&#1073;&#1083;&#1072;&#1089;&#1090;&#1100;\&#1055;&#1088;&#1080;&#1082;&#1072;&#1079;%203.2022-&#1055;%20&#1086;&#1090;%2016.05.2022%20&#1086;%20&#1087;&#1086;&#1076;&#1090;&#1074;&#1077;&#1088;&#1078;&#1076;&#1077;&#1085;&#1080;&#1080;%20&#1057;&#1057;3&#1050;.pdf" TargetMode="External"/><Relationship Id="rId269" Type="http://schemas.openxmlformats.org/officeDocument/2006/relationships/hyperlink" Target="&#1053;&#1080;&#1078;&#1077;&#1075;&#1086;&#1088;&#1086;&#1076;&#1089;&#1082;&#1072;&#1103;%20&#1086;&#1073;&#1083;&#1072;&#1089;&#1090;&#1100;\&#1055;&#1088;&#1080;&#1082;&#1072;&#1079;%20&#1086;%20&#1087;&#1086;&#1076;&#1090;&#1074;&#1077;&#1088;&#1078;&#1076;&#1077;&#1085;&#1080;&#1080;%20&#1057;&#1057;2&#1050;%20&#8470;1%20&#1086;&#1090;%2005.07.2021.pdf" TargetMode="External"/><Relationship Id="rId434" Type="http://schemas.openxmlformats.org/officeDocument/2006/relationships/hyperlink" Target="&#1057;&#1072;&#1084;&#1072;&#1088;&#1089;&#1082;&#1072;&#1103;%20&#1086;&#1073;&#1083;&#1072;&#1089;&#1090;&#1100;\&#1055;&#1086;&#1089;&#1090;&#1072;&#1085;&#1086;&#1074;&#1083;&#1077;&#1085;&#1080;&#1077;%20484%20&#1086;%20&#1087;&#1088;&#1080;&#1089;&#1074;&#1086;&#1077;&#1085;&#1080;&#1080;%203%20&#1082;&#1072;&#1090;&#1077;&#1075;&#1086;&#1088;&#1080;&#1103;%20&#1058;&#1086;&#1083;&#1100;&#1103;&#1090;&#1090;&#1080;.pdf" TargetMode="External"/><Relationship Id="rId33" Type="http://schemas.openxmlformats.org/officeDocument/2006/relationships/hyperlink" Target="&#1052;&#1086;&#1089;&#1082;&#1086;&#1074;&#1089;&#1082;&#1072;&#1103;%20&#1086;&#1073;&#1083;&#1072;&#1089;&#1090;&#1100;\&#1055;&#1088;&#1080;&#1082;&#1072;&#1079;%20259-&#1082;%20&#1086;&#1090;%2021.12.2016.pdf" TargetMode="External"/><Relationship Id="rId129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01.02.2021__39-&#1088;_&#1047;&#1074;&#1077;&#1088;&#1077;&#1074;%20,&#1043;&#1072;&#1088;&#1085;&#1102;&#1082;.PDF" TargetMode="External"/><Relationship Id="rId280" Type="http://schemas.openxmlformats.org/officeDocument/2006/relationships/hyperlink" Target="&#1052;&#1086;&#1089;&#1082;&#1086;&#1074;&#1089;&#1082;&#1072;&#1103;%20&#1086;&#1073;&#1083;&#1072;&#1089;&#1090;&#1100;\&#1055;&#1088;&#1080;&#1082;&#1072;&#1079;%201.2022-&#1055;%20&#1086;%20&#1087;&#1086;&#1076;&#1090;&#1074;&#1077;&#1088;&#1078;&#1076;&#1077;&#1085;&#1080;&#1080;%202%20&#1080;%201%20&#1082;&#1072;&#1090;&#1077;&#1075;&#1086;&#1088;&#1080;&#1080;.pdf" TargetMode="External"/><Relationship Id="rId336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33%20&#1085;&#1072;&#1075;&#1088;&#1072;&#1076;&#1085;&#1099;&#1077;%20&#1087;&#1088;&#1080;&#1082;&#1072;&#1079;&#1099;.pdf" TargetMode="External"/><Relationship Id="rId75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40" Type="http://schemas.openxmlformats.org/officeDocument/2006/relationships/hyperlink" Target="&#1054;&#1088;&#1083;&#1086;&#1074;&#1089;&#1082;&#1072;&#1103;%20&#1086;&#1073;&#1083;&#1072;&#1089;&#1090;&#1100;\&#1055;&#1088;&#1080;&#1082;&#1072;&#1079;1%20&#1086;&#1090;%2023.04.2021%20&#8470;300.jpg" TargetMode="External"/><Relationship Id="rId182" Type="http://schemas.openxmlformats.org/officeDocument/2006/relationships/hyperlink" Target="&#1058;&#1091;&#1083;&#1100;&#1089;&#1082;&#1072;&#1103;%20&#1086;&#1073;&#1083;&#1072;&#1089;&#1090;&#1100;\&#1055;&#1088;&#1080;&#1082;&#1072;&#1079;%20&#1085;&#1072;%201&#1082;%20&#8470;166-&#1086;&#1089;&#1085;%20&#1086;&#1090;%2017.08.21.pdf" TargetMode="External"/><Relationship Id="rId378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403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6" Type="http://schemas.openxmlformats.org/officeDocument/2006/relationships/hyperlink" Target="&#1050;&#1091;&#1088;&#1089;&#1082;&#1072;&#1103;%20&#1086;&#1073;&#1083;&#1072;&#1089;&#1090;&#1100;\08.06.2020-&#1055;&#1088;&#1080;&#1082;&#1072;&#1079;%20&#1085;&#1072;%201%20&#1089;&#1091;&#1076;&#1077;&#1081;&#1089;&#1082;&#1091;&#1102;%20%20&#1082;&#1072;&#1090;&#1077;&#1075;&#1086;&#1088;&#1080;&#1102;%20-%20&#1050;&#1091;&#1088;&#1089;&#1082;&#1072;&#1103;%20&#1086;&#1073;&#1083;.pdf" TargetMode="External"/><Relationship Id="rId238" Type="http://schemas.openxmlformats.org/officeDocument/2006/relationships/hyperlink" Target="1%20&#1055;&#1088;&#1080;&#1082;&#1072;&#1079;&#1099;%20&#1085;&#1072;%20&#1057;&#1057;&#1042;&#1050;\&#1055;&#1088;&#1080;&#1082;&#1072;&#1079;%20&#1057;&#1057;&#1042;&#1050;%20&#8470;99&#1085;&#1075;%20&#1086;&#1090;%2008.07.2022%20&#1041;&#1077;&#1083;&#1103;&#1077;&#1074;,%20&#1057;&#1086;&#1082;&#1086;&#1083;&#1086;&#1074;.pdf" TargetMode="External"/><Relationship Id="rId291" Type="http://schemas.openxmlformats.org/officeDocument/2006/relationships/hyperlink" Target="&#1056;&#1077;&#1089;&#1087;&#1091;&#1073;&#1083;&#1080;&#1082;&#1072;%20&#1041;&#1072;&#1096;&#1082;&#1086;&#1088;&#1090;&#1086;&#1089;&#1090;&#1072;&#1085;\&#1055;&#1088;&#1080;&#1082;&#1072;&#1079;%2095-&#1054;&#1044;%20&#1086;&#1090;%2027.10.2021%20&#1055;&#1088;&#1080;&#1083;&#1086;&#1078;2.jpeg" TargetMode="External"/><Relationship Id="rId305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47;&#1072;&#1073;&#1080;&#1088;&#1086;&#1074;.pdf" TargetMode="External"/><Relationship Id="rId347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44" Type="http://schemas.openxmlformats.org/officeDocument/2006/relationships/hyperlink" Target="&#1052;&#1086;&#1089;&#1082;&#1086;&#1074;&#1089;&#1082;&#1072;&#1103;%20&#1086;&#1073;&#1083;&#1072;&#1089;&#1090;&#1100;\&#1055;&#1088;&#1080;&#1082;&#1072;&#1079;%20307-&#1082;%20&#1086;&#1090;%2027.12.2017.pdf" TargetMode="External"/><Relationship Id="rId86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51" Type="http://schemas.openxmlformats.org/officeDocument/2006/relationships/hyperlink" Target="&#1056;&#1077;&#1089;&#1087;&#1091;&#1073;&#1083;&#1080;&#1082;&#1072;%20&#1052;&#1072;&#1088;&#1080;&#1081;%20&#1069;&#1083;\&#1057;&#1050;%20&#1072;&#1081;&#1082;&#1080;&#1076;&#1086;%202018%202%20001.jpg" TargetMode="External"/><Relationship Id="rId389" Type="http://schemas.openxmlformats.org/officeDocument/2006/relationships/hyperlink" Target="&#1057;&#1074;&#1077;&#1088;&#1076;&#1083;&#1086;&#1074;&#1089;&#1082;&#1072;&#1103;%20&#1086;&#1073;&#1083;&#1072;&#1089;&#1090;&#1100;\&#1057;&#1091;&#1076;.&#1082;&#1072;&#1090;-3%202017.pdf" TargetMode="External"/><Relationship Id="rId193" Type="http://schemas.openxmlformats.org/officeDocument/2006/relationships/hyperlink" Target="&#1052;&#1086;&#1089;&#1082;&#1074;&#1072;\&#1056;&#1072;&#1089;&#1087;&#1086;&#1088;&#1103;&#1078;&#1077;&#1085;&#1080;&#1077;%20&#1057;&#1057;1&#1050;%20&#1046;&#1076;&#1072;&#1085;&#1086;&#1074;,%20&#1060;&#1072;&#1077;&#1085;&#1082;&#1086;&#1074;.pdf" TargetMode="External"/><Relationship Id="rId207" Type="http://schemas.openxmlformats.org/officeDocument/2006/relationships/hyperlink" Target="&#1057;&#1072;&#1088;&#1072;&#1090;&#1086;&#1074;&#1089;&#1082;&#1072;&#1103;%20&#1086;&#1073;&#1083;&#1072;&#1089;&#1090;&#1100;\&#1055;&#1088;&#1080;&#1082;&#1072;&#1079;%20108.01-22%20&#1086;&#1090;%2026.11.21.jpg" TargetMode="External"/><Relationship Id="rId249" Type="http://schemas.openxmlformats.org/officeDocument/2006/relationships/hyperlink" Target="&#1050;&#1088;&#1072;&#1089;&#1085;&#1086;&#1076;&#1072;&#1088;&#1089;&#1082;&#1080;&#1081;%20&#1082;&#1088;&#1072;&#1081;\&#1055;&#1088;&#1080;&#1082;&#1072;&#1079;%20&#1057;&#1057;2&#1050;%20&#1046;&#1080;&#1076;&#1082;&#1086;&#1074;,%20&#1050;&#1086;&#1097;&#1077;&#1077;&#1074;.pdf" TargetMode="External"/><Relationship Id="rId414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13" Type="http://schemas.openxmlformats.org/officeDocument/2006/relationships/hyperlink" Target="&#1050;&#1091;&#1088;&#1089;&#1082;&#1072;&#1103;%20&#1086;&#1073;&#1083;&#1072;&#1089;&#1090;&#1100;\09.04.2018-&#1055;&#1088;&#1080;&#1082;&#1072;&#1079;%20&#1085;&#1072;%202%20&#1089;&#1091;&#1076;&#1077;&#1081;&#1089;&#1082;&#1091;&#1102;%20%20&#1082;&#1072;&#1090;&#1077;&#1075;&#1086;&#1088;&#1080;&#1102;-&#1050;&#1091;&#1088;&#1089;&#1082;&#1072;&#1103;%20&#1086;&#1073;&#1083;.pdf" TargetMode="External"/><Relationship Id="rId109" Type="http://schemas.openxmlformats.org/officeDocument/2006/relationships/hyperlink" Target="&#1052;&#1086;&#1089;&#1082;&#1086;&#1074;&#1089;&#1082;&#1072;&#1103;%20&#1086;&#1073;&#1083;&#1072;&#1089;&#1090;&#1100;\&#1055;&#1088;&#1080;&#1082;&#1072;&#1079;%203-&#1057;%20&#1086;&#1090;%2009.03.2021.pdf" TargetMode="External"/><Relationship Id="rId260" Type="http://schemas.openxmlformats.org/officeDocument/2006/relationships/hyperlink" Target="&#1050;&#1091;&#1088;&#1089;&#1082;&#1072;&#1103;%20&#1086;&#1073;&#1083;&#1072;&#1089;&#1090;&#1100;\&#1055;&#1088;&#1080;&#1082;&#1072;&#1079;%20&#1086;%20&#1087;&#1086;&#1076;&#1090;&#1074;&#1077;&#1088;&#1078;&#1076;&#1077;&#1085;&#1080;&#1077;%20&#1057;&#1057;1&#1050;%20&#1050;&#1086;&#1095;&#1077;&#1090;&#1086;&#1074;.pdf" TargetMode="External"/><Relationship Id="rId316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5;&#1086;&#1089;&#1086;&#1093;&#1080;&#1085;.pdf" TargetMode="External"/><Relationship Id="rId55" Type="http://schemas.openxmlformats.org/officeDocument/2006/relationships/hyperlink" Target="1%20&#1055;&#1088;&#1080;&#1082;&#1072;&#1079;&#1099;%20&#1085;&#1072;%20&#1057;&#1057;&#1042;&#1050;\&#1055;&#1088;&#1080;&#1082;&#1072;&#1079;%20&#1057;&#1057;&#1042;&#1050;%20&#8470;61&#1085;&#1075;%20&#1086;&#1090;%2027.04.2022%20&#1050;&#1080;&#1089;&#1077;&#1083;&#1077;&#1074;,%20&#1064;&#1074;&#1077;&#1094;&#1086;&#1074;.pdf" TargetMode="External"/><Relationship Id="rId97" Type="http://schemas.openxmlformats.org/officeDocument/2006/relationships/hyperlink" Target="&#1052;&#1086;&#1089;&#1082;&#1074;&#1072;\&#1087;&#1088;&#1080;&#1082;&#1072;&#1079;%201-3-195.jpg" TargetMode="External"/><Relationship Id="rId120" Type="http://schemas.openxmlformats.org/officeDocument/2006/relationships/hyperlink" Target="&#1057;&#1072;&#1085;&#1082;&#1090;-&#1055;&#1077;&#1090;&#1077;&#1088;&#1073;&#1091;&#1088;&#1075;\&#1089;&#1091;&#1076;&#1100;&#1080;1\2017\prikaz_19.04.2017_%20&#8470;49.pdf" TargetMode="External"/><Relationship Id="rId358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162" Type="http://schemas.openxmlformats.org/officeDocument/2006/relationships/hyperlink" Target="&#1041;&#1077;&#1083;&#1075;&#1086;&#1088;&#1086;&#1076;&#1089;&#1082;&#1072;&#1103;%20&#1086;&#1073;&#1083;\6s.pdf" TargetMode="External"/><Relationship Id="rId218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55;&#1088;&#1080;&#1082;&#1072;&#1079;%20%20&#1089;&#1087;&#1086;&#1088;&#1090;&#1082;&#1086;&#1084;&#1080;&#1090;&#1077;&#1090;&#1072;%20&#8470;259-ot-17.09.2021%20&#1085;&#1072;%20&#1046;&#1091;&#1082;&#1086;&#1074;&#1072;,%20&#1044;&#1077;&#1085;&#1080;&#1089;&#1086;&#1074;&#1072;%203&#1082;.jpg" TargetMode="External"/><Relationship Id="rId425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271" Type="http://schemas.openxmlformats.org/officeDocument/2006/relationships/hyperlink" Target="&#1056;&#1077;&#1089;&#1087;&#1091;&#1073;&#1083;&#1080;&#1082;&#1072;%20&#1050;&#1088;&#1099;&#1084;\&#1055;&#1088;&#1080;&#1082;&#1072;&#1079;%20&#1086;&#1090;%2012.05.2022%20&#1086;%20&#1087;&#1088;&#1080;&#1089;&#1074;&#1086;&#1077;&#1085;&#1080;&#1080;%20&#1057;&#1057;3&#1050;.jpg" TargetMode="External"/><Relationship Id="rId24" Type="http://schemas.openxmlformats.org/officeDocument/2006/relationships/hyperlink" Target="&#1052;&#1086;&#1089;&#1082;&#1086;&#1074;&#1089;&#1082;&#1072;&#1103;%20&#1086;&#1073;&#1083;&#1072;&#1089;&#1090;&#1100;\&#1055;&#1088;&#1080;&#1082;&#1072;&#1079;%20133-&#1082;%20&#1086;&#1090;%2015.06.2018.pdf" TargetMode="External"/><Relationship Id="rId66" Type="http://schemas.openxmlformats.org/officeDocument/2006/relationships/hyperlink" Target="&#1055;&#1077;&#1085;&#1079;&#1077;&#1085;&#1089;&#1082;&#1072;&#1103;%20&#1086;&#1073;&#1083;&#1072;&#1089;&#1090;&#1100;\&#1087;&#1088;&#1080;&#1082;&#1072;&#1079;%202020.PDF" TargetMode="External"/><Relationship Id="rId131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01.02.2021__39-&#1088;_&#1047;&#1074;&#1077;&#1088;&#1077;&#1074;%20,&#1043;&#1072;&#1088;&#1085;&#1102;&#1082;.PDF" TargetMode="External"/><Relationship Id="rId327" Type="http://schemas.openxmlformats.org/officeDocument/2006/relationships/hyperlink" Target="&#1050;&#1088;&#1072;&#1089;&#1085;&#1086;&#1076;&#1072;&#1088;&#1089;&#1082;&#1080;&#1081;%20&#1082;&#1088;&#1072;&#1081;\&#1055;&#1088;&#1080;&#1082;&#1072;&#1079;%2011%20&#1086;&#1090;%2026.07.2021.jpeg" TargetMode="External"/><Relationship Id="rId369" Type="http://schemas.openxmlformats.org/officeDocument/2006/relationships/hyperlink" Target="&#1057;&#1072;&#1088;&#1072;&#1090;&#1086;&#1074;&#1089;&#1082;&#1072;&#1103;%20&#1086;&#1073;&#1083;&#1072;&#1089;&#1090;&#1100;\2022-11-25-0003.pdf" TargetMode="External"/><Relationship Id="rId173" Type="http://schemas.openxmlformats.org/officeDocument/2006/relationships/hyperlink" Target="&#1050;&#1088;&#1072;&#1089;&#1085;&#1086;&#1076;&#1072;&#1088;&#1089;&#1082;&#1080;&#1081;%20&#1082;&#1088;&#1072;&#1081;\&#1055;&#1088;&#1080;&#1082;&#1072;&#1079;%20&#1086;%20&#1087;&#1086;&#1076;&#1090;&#1074;&#1077;&#1088;&#1078;&#1076;&#1077;&#1085;&#1080;&#1080;%20&#1057;&#1057;2&#1050;%20&#1046;&#1080;&#1076;&#1082;&#1086;&#1074;,%20&#1050;&#1072;&#1097;&#1077;&#1077;&#1074;.pdf" TargetMode="External"/><Relationship Id="rId229" Type="http://schemas.openxmlformats.org/officeDocument/2006/relationships/hyperlink" Target="&#1057;&#1072;&#1084;&#1072;&#1088;&#1089;&#1082;&#1072;&#1103;%20&#1086;&#1073;&#1083;&#1072;&#1089;&#1090;&#1100;\&#1055;&#1088;&#1080;&#1082;&#1072;&#1079;%2022%20&#1086;&#1090;%2023.03.2022%20&#1086;%20&#1087;&#1086;&#1076;&#1090;&#1074;&#1077;&#1088;&#1078;&#1076;&#1077;&#1085;&#1080;&#1077;%20&#1089;&#1091;&#1076;&#1077;&#1081;&#1089;&#1082;&#1080;&#1093;%20&#1082;&#1072;&#1090;&#1077;&#1075;&#1086;&#1088;&#1080;&#1081;%20&#1084;&#1072;&#1088;&#1090;%20%202022.pdf" TargetMode="External"/><Relationship Id="rId380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436" Type="http://schemas.openxmlformats.org/officeDocument/2006/relationships/printerSettings" Target="../printerSettings/printerSettings1.bin"/><Relationship Id="rId240" Type="http://schemas.openxmlformats.org/officeDocument/2006/relationships/hyperlink" Target="&#1052;&#1086;&#1089;&#1082;&#1074;&#1072;\&#1055;&#1088;&#1080;&#1082;&#1072;&#1079;%20&#1086;%20&#1087;&#1086;&#1076;&#1090;&#1074;&#1077;&#1088;&#1078;&#1076;&#1077;&#1085;&#1080;&#1080;%20&#1089;&#1091;&#1076;&#1077;&#1081;&#1089;&#1082;&#1086;&#1081;%20&#1082;&#1072;&#1090;&#1077;&#1075;&#1086;&#1088;&#1080;&#1080;.pdf" TargetMode="External"/><Relationship Id="rId35" Type="http://schemas.openxmlformats.org/officeDocument/2006/relationships/hyperlink" Target="&#1052;&#1086;&#1089;&#1082;&#1086;&#1074;&#1089;&#1082;&#1072;&#1103;%20&#1086;&#1073;&#1083;&#1072;&#1089;&#1090;&#1100;\&#1055;&#1088;&#1080;&#1082;&#1072;&#1079;%2029-&#1082;%20&#1086;&#1090;%2004.02.2019.pdf" TargetMode="External"/><Relationship Id="rId77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00" Type="http://schemas.openxmlformats.org/officeDocument/2006/relationships/hyperlink" Target="&#1052;&#1086;&#1089;&#1082;&#1074;&#1072;\&#1055;&#1088;&#1080;&#1082;&#1072;&#1079;%20&#1085;&#1072;%20&#1087;&#1088;&#1080;&#1089;&#1074;&#1086;&#1077;&#1085;&#1080;&#1077;%20&#1042;&#1050;%20136%20&#1085;&#1075;.pdf" TargetMode="External"/><Relationship Id="rId282" Type="http://schemas.openxmlformats.org/officeDocument/2006/relationships/hyperlink" Target="&#1050;&#1088;&#1072;&#1089;&#1085;&#1086;&#1103;&#1088;&#1089;&#1082;&#1080;&#1081;%20&#1082;&#1088;&#1072;&#1081;\&#1055;&#1088;&#1080;&#1082;&#1072;&#1079;%20&#8470;%2032.bmp" TargetMode="External"/><Relationship Id="rId338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33%20&#1085;&#1072;&#1075;&#1088;&#1072;&#1076;&#1085;&#1099;&#1077;%20&#1087;&#1088;&#1080;&#1082;&#1072;&#1079;&#1099;.pdf" TargetMode="External"/><Relationship Id="rId8" Type="http://schemas.openxmlformats.org/officeDocument/2006/relationships/hyperlink" Target="&#1050;&#1091;&#1088;&#1089;&#1082;&#1072;&#1103;%20&#1086;&#1073;&#1083;&#1072;&#1089;&#1090;&#1100;\09.04.2018-&#1055;&#1088;&#1080;&#1082;&#1072;&#1079;%20&#1085;&#1072;%202%20&#1089;&#1091;&#1076;&#1077;&#1081;&#1089;&#1082;&#1091;&#1102;%20%20&#1082;&#1072;&#1090;&#1077;&#1075;&#1086;&#1088;&#1080;&#1102;-&#1050;&#1091;&#1088;&#1089;&#1082;&#1072;&#1103;%20&#1086;&#1073;&#1083;.pdf" TargetMode="External"/><Relationship Id="rId142" Type="http://schemas.openxmlformats.org/officeDocument/2006/relationships/hyperlink" Target="&#1050;&#1072;&#1084;&#1095;&#1072;&#1090;&#1089;&#1082;&#1080;&#1081;%20&#1082;&#1088;&#1072;&#1081;\&#1055;&#1088;&#1080;&#1082;&#1072;&#1079;%20217.jpg" TargetMode="External"/><Relationship Id="rId184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55;&#1088;.%20&#1086;%20&#1087;&#1086;&#1076;&#1090;&#1074;&#1077;&#1088;&#1078;&#1076;&#1077;&#1085;&#1080;&#1080;%20&#8470;01%2023.01.2021.jpg" TargetMode="External"/><Relationship Id="rId391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405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251" Type="http://schemas.openxmlformats.org/officeDocument/2006/relationships/hyperlink" Target="&#1057;&#1072;&#1088;&#1072;&#1090;&#1086;&#1074;&#1089;&#1082;&#1072;&#1103;%20&#1086;&#1073;&#1083;&#1072;&#1089;&#1090;&#1100;\&#1055;&#1088;&#1080;&#1082;&#1072;&#1079;%20134.01-25%20&#1086;&#1090;%2014.12.2020%201.jpg" TargetMode="External"/><Relationship Id="rId46" Type="http://schemas.openxmlformats.org/officeDocument/2006/relationships/hyperlink" Target="&#1052;&#1086;&#1089;&#1082;&#1086;&#1074;&#1089;&#1082;&#1072;&#1103;%20&#1086;&#1073;&#1083;&#1072;&#1089;&#1090;&#1100;\&#1055;&#1088;&#1080;&#1082;&#1072;&#1079;%20307-&#1082;%20&#1086;&#1090;%2027.12.2017.pdf" TargetMode="External"/><Relationship Id="rId293" Type="http://schemas.openxmlformats.org/officeDocument/2006/relationships/hyperlink" Target="&#1056;&#1077;&#1089;&#1087;&#1091;&#1073;&#1083;&#1080;&#1082;&#1072;%20&#1052;&#1072;&#1088;&#1080;&#1081;%20&#1069;&#1083;\&#1055;&#1088;&#1080;&#1082;&#1072;&#1079;%20&#1086;%20&#1087;&#1086;&#1076;&#1090;&#1074;%201&#1057;&#1050;%20&#1052;&#1072;&#1088;&#1080;&#1081;%20&#1069;&#1083;.pdf" TargetMode="External"/><Relationship Id="rId307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41;&#1091;&#1096;&#1084;&#1072;&#1085;&#1086;&#1074;.pdf" TargetMode="External"/><Relationship Id="rId349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88" Type="http://schemas.openxmlformats.org/officeDocument/2006/relationships/hyperlink" Target="&#1053;&#1086;&#1074;&#1086;&#1089;&#1080;&#1073;&#1080;&#1088;&#1089;&#1082;&#1072;&#1103;%20&#1086;&#1073;&#1083;&#1072;&#1089;&#1090;&#1100;\2019-17-18-04%202&#1089;&#1091;&#1076;&#1100;&#1080;.pdf" TargetMode="External"/><Relationship Id="rId111" Type="http://schemas.openxmlformats.org/officeDocument/2006/relationships/hyperlink" Target="&#1055;&#1088;&#1080;&#1084;&#1086;&#1088;&#1089;&#1082;&#1080;&#1081;%20&#1082;&#1088;&#1072;&#1081;\prikaz-8-sk-o-prisvoenii-sudeyskih-kategoriy.pdf" TargetMode="External"/><Relationship Id="rId153" Type="http://schemas.openxmlformats.org/officeDocument/2006/relationships/hyperlink" Target="&#1052;&#1086;&#1089;&#1082;&#1086;&#1074;&#1089;&#1082;&#1072;&#1103;%20&#1086;&#1073;&#1083;&#1072;&#1089;&#1090;&#1100;\&#1055;&#1088;&#1080;&#1082;&#1072;&#1079;%20101-&#1082;%20&#1086;&#1090;%2017.05.2021.pdf" TargetMode="External"/><Relationship Id="rId195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_23.04.2021__238-&#1088;.PDF" TargetMode="External"/><Relationship Id="rId209" Type="http://schemas.openxmlformats.org/officeDocument/2006/relationships/hyperlink" Target="&#1057;&#1072;&#1088;&#1072;&#1090;&#1086;&#1074;&#1089;&#1082;&#1072;&#1103;%20&#1086;&#1073;&#1083;&#1072;&#1089;&#1090;&#1100;\&#1055;&#1088;&#1080;&#1082;&#1072;&#1079;%20797%20&#1086;&#1090;%2016.12.21.jpg" TargetMode="External"/><Relationship Id="rId360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416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220" Type="http://schemas.openxmlformats.org/officeDocument/2006/relationships/hyperlink" Target="1%20&#1055;&#1088;&#1080;&#1082;&#1072;&#1079;&#1099;%20&#1085;&#1072;%20&#1057;&#1057;&#1042;&#1050;\&#1055;&#1088;&#1080;&#1082;&#1072;&#1079;%20&#1057;&#1057;&#1042;&#1050;%20&#8470;42&#1085;&#1075;%20&#1086;&#1090;%2030.03.2022%20&#1043;&#1091;&#1085;,%20&#1050;&#1072;&#1088;&#1072;&#1096;&#1077;&#1074;&#1089;&#1082;&#1080;&#1081;,%20&#1057;&#1086;&#1083;&#1086;&#1085;&#1080;&#1094;&#1099;&#1085;.pdf" TargetMode="External"/><Relationship Id="rId15" Type="http://schemas.openxmlformats.org/officeDocument/2006/relationships/hyperlink" Target="&#1050;&#1091;&#1088;&#1089;&#1082;&#1072;&#1103;%20&#1086;&#1073;&#1083;&#1072;&#1089;&#1090;&#1100;\09.04.2020-&#1055;&#1088;&#1080;&#1082;&#1072;&#1079;%20&#1086;%20&#1055;&#1086;&#1076;&#1090;&#1074;&#1077;&#1088;&#1078;&#1076;&#1077;&#1085;&#1080;&#1080;%202%20&#1089;&#1091;&#1076;&#1077;&#1081;&#1089;&#1082;&#1086;&#1081;%20&#1082;&#1072;&#1090;&#1077;&#1075;&#1086;&#1088;&#1080;&#1080;-&#1050;&#1091;&#1088;&#1089;&#1082;&#1072;&#1103;%20&#1086;&#1073;&#1083;.pdf" TargetMode="External"/><Relationship Id="rId57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262" Type="http://schemas.openxmlformats.org/officeDocument/2006/relationships/hyperlink" Target="&#1057;&#1074;&#1077;&#1088;&#1076;&#1083;&#1086;&#1074;&#1089;&#1082;&#1072;&#1103;%20&#1086;&#1073;&#1083;&#1072;&#1089;&#1090;&#1100;\&#1055;&#1088;&#1080;&#1082;&#1072;&#1079;%20&#1086;%20&#1087;&#1086;&#1076;&#1090;&#1074;&#1077;&#1088;&#1078;&#1076;&#1077;&#1085;&#1080;&#1080;%20&#1057;&#1057;1&#1050;%20&#1041;&#1091;&#1095;&#1080;&#1085;,%20&#1041;&#1091;&#1079;&#1072;&#1085;&#1086;&#1074;&#1072;,%20&#1052;&#1072;&#1084;&#1072;&#1077;&#1074;.jpeg" TargetMode="External"/><Relationship Id="rId318" Type="http://schemas.openxmlformats.org/officeDocument/2006/relationships/hyperlink" Target="&#1057;&#1072;&#1085;&#1082;&#1090;-&#1055;&#1077;&#1090;&#1077;&#1088;&#1073;&#1091;&#1088;&#1075;\&#1089;&#1091;&#1076;&#1100;&#1080;1\2022\&#1055;&#1088;&#1080;&#1082;&#1072;&#1079;%20&#1086;%20&#1087;&#1086;&#1076;&#1090;&#1074;&#1077;&#1088;&#1078;&#1076;&#1077;&#1085;&#1080;&#1080;%20&#1064;&#1080;&#1084;&#1072;&#1085;&#1086;&#1074;&#1080;&#1095;.pdf" TargetMode="External"/><Relationship Id="rId99" Type="http://schemas.openxmlformats.org/officeDocument/2006/relationships/hyperlink" Target="&#1052;&#1086;&#1089;&#1082;&#1074;&#1072;\&#1055;&#1088;&#1080;&#1082;&#1072;&#1079;%201-3-226.jpg" TargetMode="External"/><Relationship Id="rId122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164" Type="http://schemas.openxmlformats.org/officeDocument/2006/relationships/hyperlink" Target="&#1041;&#1077;&#1083;&#1075;&#1086;&#1088;&#1086;&#1076;&#1089;&#1082;&#1072;&#1103;%20&#1086;&#1073;&#1083;\6s.pdf" TargetMode="External"/><Relationship Id="rId371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427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26" Type="http://schemas.openxmlformats.org/officeDocument/2006/relationships/hyperlink" Target="&#1052;&#1086;&#1089;&#1082;&#1086;&#1074;&#1089;&#1082;&#1072;&#1103;%20&#1086;&#1073;&#1083;&#1072;&#1089;&#1090;&#1100;\&#1055;&#1088;&#1080;&#1082;&#1072;&#1079;%20133-&#1082;%20&#1086;&#1090;%2015.06.2018.pdf" TargetMode="External"/><Relationship Id="rId231" Type="http://schemas.openxmlformats.org/officeDocument/2006/relationships/hyperlink" Target="&#1057;&#1072;&#1084;&#1072;&#1088;&#1089;&#1082;&#1072;&#1103;%20&#1086;&#1073;&#1083;&#1072;&#1089;&#1090;&#1100;\&#1055;&#1088;&#1080;&#1082;&#1072;&#1079;%2022%20&#1086;&#1090;%2023.03.2022%20&#1086;%20&#1087;&#1086;&#1076;&#1090;&#1074;&#1077;&#1088;&#1078;&#1076;&#1077;&#1085;&#1080;&#1077;%20&#1089;&#1091;&#1076;&#1077;&#1081;&#1089;&#1082;&#1080;&#1093;%20&#1082;&#1072;&#1090;&#1077;&#1075;&#1086;&#1088;&#1080;&#1081;%20&#1084;&#1072;&#1088;&#1090;%20%202022.pdf" TargetMode="External"/><Relationship Id="rId273" Type="http://schemas.openxmlformats.org/officeDocument/2006/relationships/hyperlink" Target="&#1056;&#1077;&#1089;&#1087;&#1091;&#1073;&#1083;&#1080;&#1082;&#1072;%20&#1050;&#1088;&#1099;&#1084;\&#1055;&#1088;&#1080;&#1082;&#1072;&#1079;%20&#1086;&#1090;%2012.05.2022%20&#1086;%20&#1087;&#1088;&#1080;&#1089;&#1074;&#1086;&#1077;&#1085;&#1080;&#1080;%20&#1057;&#1057;3&#1050;.jpg" TargetMode="External"/><Relationship Id="rId329" Type="http://schemas.openxmlformats.org/officeDocument/2006/relationships/hyperlink" Target="&#1050;&#1088;&#1072;&#1089;&#1085;&#1086;&#1076;&#1072;&#1088;&#1089;&#1082;&#1080;&#1081;%20&#1082;&#1088;&#1072;&#1081;\&#1055;&#1088;&#1080;&#1082;&#1072;&#1079;%20&#1086;%20&#1087;&#1086;&#1076;&#1090;&#1074;&#1077;&#1088;&#1078;&#1076;&#1077;&#1085;&#1080;&#1080;%209%20&#1086;&#1090;%2027.07.2022.pdf" TargetMode="External"/><Relationship Id="rId68" Type="http://schemas.openxmlformats.org/officeDocument/2006/relationships/hyperlink" Target="&#1063;&#1091;&#1074;&#1072;&#1096;&#1089;&#1082;&#1072;&#1103;%20&#1056;&#1077;&#1089;&#1087;&#1091;&#1073;&#1083;&#1080;&#1082;&#1072;\&#1089;&#1091;&#1076;&#1077;&#1081;&#1089;&#1082;&#1080;&#1077;%20&#1082;&#1072;&#1090;&#1077;&#1075;&#1086;&#1088;&#1080;&#1080;1.jpg" TargetMode="External"/><Relationship Id="rId133" Type="http://schemas.openxmlformats.org/officeDocument/2006/relationships/hyperlink" Target="&#1057;&#1072;&#1085;&#1082;&#1090;-&#1055;&#1077;&#1090;&#1077;&#1088;&#1073;&#1091;&#1088;&#1075;\&#1057;&#1091;&#1076;&#1100;&#1080;\2020\&#1057;&#1060;&#1040;&#1057;&#1055;\&#1089;&#1082;&#1072;&#1085;&#1099;\&#1057;&#1060;&#1040;&#1057;&#1055;%20&#8470;7-2020.jpeg" TargetMode="External"/><Relationship Id="rId175" Type="http://schemas.openxmlformats.org/officeDocument/2006/relationships/hyperlink" Target="&#1050;&#1088;&#1072;&#1089;&#1085;&#1086;&#1103;&#1088;&#1089;&#1082;&#1080;&#1081;%20&#1082;&#1088;&#1072;&#1081;\&#1055;&#1088;.%20&#8470;%2015,%20&#1087;&#1088;&#1086;&#1076;&#1083;.%20&#1089;&#1091;&#1076;&#1077;&#1081;&#1089;&#1082;.&#1082;&#1072;&#1090;%20001.bmp" TargetMode="External"/><Relationship Id="rId340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33%20&#1085;&#1072;&#1075;&#1088;&#1072;&#1076;&#1085;&#1099;&#1077;%20&#1087;&#1088;&#1080;&#1082;&#1072;&#1079;&#1099;.pdf" TargetMode="External"/><Relationship Id="rId200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24.06.2021__389-&#1088;_.pdf" TargetMode="External"/><Relationship Id="rId382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24.06.2021__389-&#1088;_.pdf" TargetMode="External"/><Relationship Id="rId438" Type="http://schemas.openxmlformats.org/officeDocument/2006/relationships/comments" Target="../comments1.xml"/><Relationship Id="rId242" Type="http://schemas.openxmlformats.org/officeDocument/2006/relationships/hyperlink" Target="&#1057;&#1072;&#1085;&#1082;&#1090;-&#1055;&#1077;&#1090;&#1077;&#1088;&#1073;&#1091;&#1088;&#1075;\&#1089;&#1091;&#1076;&#1100;&#1080;1\2022\c_&#1056;&#1072;&#1089;&#1087;&#1086;&#1088;&#1103;&#1078;&#1077;&#1085;&#1080;&#1077;_&#1050;&#1060;&#1050;&#1080;&#1057;_&#1086;&#1090;_24.01.2022__32-&#1088;.pdf" TargetMode="External"/><Relationship Id="rId284" Type="http://schemas.openxmlformats.org/officeDocument/2006/relationships/hyperlink" Target="&#1041;&#1077;&#1083;&#1075;&#1086;&#1088;&#1086;&#1076;&#1089;&#1082;&#1072;&#1103;%20&#1086;&#1073;&#1083;\&#1087;&#1088;&#1080;&#1082;&#1072;&#1079;%20&#1057;&#1057;3&#1050;%20&#1055;&#1088;&#1080;&#1083;&#1080;&#1087;&#1082;&#1086;%20001.jpg" TargetMode="External"/><Relationship Id="rId37" Type="http://schemas.openxmlformats.org/officeDocument/2006/relationships/hyperlink" Target="&#1052;&#1086;&#1089;&#1082;&#1086;&#1074;&#1089;&#1082;&#1072;&#1103;%20&#1086;&#1073;&#1083;&#1072;&#1089;&#1090;&#1100;\&#1055;&#1088;&#1080;&#1082;&#1072;&#1079;%2029-&#1082;%20&#1086;&#1090;%2004.02.2019.pdf" TargetMode="External"/><Relationship Id="rId79" Type="http://schemas.openxmlformats.org/officeDocument/2006/relationships/hyperlink" Target="&#1053;&#1086;&#1074;&#1086;&#1089;&#1080;&#1073;&#1080;&#1088;&#1089;&#1082;&#1072;&#1103;%20&#1086;&#1073;&#1083;&#1072;&#1089;&#1090;&#1100;\42%2024-09-182%20&#1089;&#1091;&#1076;&#1100;&#1080;.PDF" TargetMode="External"/><Relationship Id="rId102" Type="http://schemas.openxmlformats.org/officeDocument/2006/relationships/hyperlink" Target="&#1058;&#1091;&#1083;&#1100;&#1089;&#1082;&#1072;&#1103;%20&#1086;&#1073;&#1083;&#1072;&#1089;&#1090;&#1100;\&#1055;&#1088;&#1080;&#1082;&#1072;&#1079;%20&#1085;&#1072;%20&#1087;&#1088;&#1080;&#1089;&#1074;&#1086;&#1077;&#1085;&#1080;&#1077;%20&#1042;&#1050;%20136%20&#1085;&#1075;.pdf" TargetMode="External"/><Relationship Id="rId144" Type="http://schemas.openxmlformats.org/officeDocument/2006/relationships/hyperlink" Target="&#1056;&#1077;&#1089;&#1087;&#1091;&#1073;&#1083;&#1080;&#1082;&#1072;%20&#1052;&#1072;&#1088;&#1080;&#1081;%20&#1069;&#1083;\&#1055;&#1088;&#1080;&#1082;&#1072;&#1079;%20&#1086;%20&#1087;&#1088;&#1080;&#1089;&#1074;&#1086;&#1077;&#1085;&#1080;&#1080;%20&#1089;&#1091;&#1076;&#1077;&#1081;&#1089;&#1082;&#1080;&#1093;%20&#1082;&#1072;&#1090;&#1077;&#1075;&#1086;&#1088;&#1080;&#1081;%20&#8470;%20276%20&#1086;&#1090;%2008%20&#1072;&#1087;&#1088;&#1077;&#1083;&#1103;%202020.pdf" TargetMode="External"/><Relationship Id="rId90" Type="http://schemas.openxmlformats.org/officeDocument/2006/relationships/hyperlink" Target="&#1057;&#1074;&#1077;&#1088;&#1076;&#1083;&#1086;&#1074;&#1089;&#1082;&#1072;&#1103;%20&#1086;&#1073;&#1083;&#1072;&#1089;&#1090;&#1100;\&#1055;&#1088;&#1080;&#1082;&#1072;&#1079;%201%20&#1089;&#1091;&#1076;.&#1082;&#1072;&#1090;.PDF" TargetMode="External"/><Relationship Id="rId186" Type="http://schemas.openxmlformats.org/officeDocument/2006/relationships/hyperlink" Target="&#1057;&#1074;&#1077;&#1088;&#1076;&#1083;&#1086;&#1074;&#1089;&#1082;&#1072;&#1103;%20&#1086;&#1073;&#1083;&#1072;&#1089;&#1090;&#1100;\3%20&#1089;&#1091;&#1076;.&#1082;&#1072;&#1090;%20-21.pdf" TargetMode="External"/><Relationship Id="rId351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393" Type="http://schemas.openxmlformats.org/officeDocument/2006/relationships/hyperlink" Target="&#1050;&#1091;&#1088;&#1089;&#1082;&#1072;&#1103;%20&#1086;&#1073;&#1083;&#1072;&#1089;&#1090;&#1100;\09.04.2020-&#1055;&#1088;&#1080;&#1082;&#1072;&#1079;%20&#1086;%20&#1055;&#1086;&#1076;&#1090;&#1074;&#1077;&#1088;&#1078;&#1076;&#1077;&#1085;&#1080;&#1080;%202%20&#1089;&#1091;&#1076;&#1077;&#1081;&#1089;&#1082;&#1086;&#1081;%20&#1082;&#1072;&#1090;&#1077;&#1075;&#1086;&#1088;&#1080;&#1080;-&#1050;&#1091;&#1088;&#1089;&#1082;&#1072;&#1103;%20&#1086;&#1073;&#1083;.pdf" TargetMode="External"/><Relationship Id="rId407" Type="http://schemas.openxmlformats.org/officeDocument/2006/relationships/hyperlink" Target="&#1052;&#1086;&#1089;&#1082;&#1086;&#1074;&#1089;&#1082;&#1072;&#1103;%20&#1086;&#1073;&#1083;&#1072;&#1089;&#1090;&#1100;\&#1055;&#1088;&#1080;&#1082;&#1072;&#1079;%201.2020-&#1055;%20&#1086;&#1090;%2005.12.2020.pdf" TargetMode="External"/><Relationship Id="rId211" Type="http://schemas.openxmlformats.org/officeDocument/2006/relationships/hyperlink" Target="&#1056;&#1077;&#1089;&#1087;&#1091;&#1073;&#1083;&#1080;&#1082;&#1072;%20&#1058;&#1072;&#1090;&#1072;&#1088;&#1089;&#1090;&#1072;&#1085;%20(&#1058;&#1072;&#1090;&#1072;&#1088;&#1089;&#1090;&#1072;&#1085;)\&#1055;&#1088;.%20%201%20&#1057;&#1057;&#1050;%20&#1050;&#1080;&#1090;&#1072;&#1077;&#1074;,%20&#1050;&#1080;&#1090;&#1072;&#1077;&#1074;&#1072;,&#1062;&#1083;&#1072;&#1092;.pdf" TargetMode="External"/><Relationship Id="rId253" Type="http://schemas.openxmlformats.org/officeDocument/2006/relationships/hyperlink" Target="&#1056;&#1077;&#1089;&#1087;&#1091;&#1073;&#1083;&#1080;&#1082;&#1072;%20&#1052;&#1072;&#1088;&#1080;&#1081;%20&#1069;&#1083;\&#1055;&#1088;&#1080;&#1082;&#1072;&#1079;%20&#1086;%20&#1087;&#1086;&#1076;&#1090;&#1074;&#1077;&#1088;&#1078;&#1076;&#1077;&#1085;&#1080;&#1080;%20&#1057;&#1057;2&#1050;%2015.02.2022.pdf" TargetMode="External"/><Relationship Id="rId295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60;&#1080;&#1075;&#1080;&#1083;&#1100;&#1103;&#1085;&#1090;&#1086;&#1074;.pdf" TargetMode="External"/><Relationship Id="rId309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52;&#1080;&#1082;&#1083;&#1080;&#1085;&#1072;.pdf" TargetMode="External"/><Relationship Id="rId48" Type="http://schemas.openxmlformats.org/officeDocument/2006/relationships/hyperlink" Target="&#1052;&#1086;&#1089;&#1082;&#1086;&#1074;&#1089;&#1082;&#1072;&#1103;%20&#1086;&#1073;&#1083;&#1072;&#1089;&#1090;&#1100;\&#1056;&#1072;&#1089;&#1087;&#1086;&#1088;&#1103;&#1078;&#1077;&#1085;&#1080;&#1077;%20&#1086;%20&#1087;&#1088;&#1080;&#1089;&#1074;&#1086;&#1077;&#1085;&#1080;&#1080;%201%20&#1082;&#1072;&#1090;&#1077;&#1075;&#1086;&#1088;&#1080;&#1080;%20&#1040;&#1083;&#1077;&#1082;&#1089;&#1072;&#1085;&#1076;&#1088;&#1086;&#1074;%20&#1040;.pdf" TargetMode="External"/><Relationship Id="rId113" Type="http://schemas.openxmlformats.org/officeDocument/2006/relationships/hyperlink" Target="&#1055;&#1088;&#1080;&#1084;&#1086;&#1088;&#1089;&#1082;&#1080;&#1081;%20&#1082;&#1088;&#1072;&#1081;\prikaz-8-sk-o-prisvoenii-sudeyskih-kategoriy.pdf" TargetMode="External"/><Relationship Id="rId320" Type="http://schemas.openxmlformats.org/officeDocument/2006/relationships/hyperlink" Target="&#1054;&#1088;&#1077;&#1085;&#1073;&#1091;&#1088;&#1089;&#1082;&#1072;&#1103;%20&#1086;&#1073;&#1083;&#1072;&#1089;&#1090;&#1100;\&#1055;&#1088;&#1080;&#1082;&#1072;&#1079;%20317%20&#1086;&#1090;%2029.09.2021.pdf" TargetMode="External"/><Relationship Id="rId155" Type="http://schemas.openxmlformats.org/officeDocument/2006/relationships/hyperlink" Target="&#1050;&#1088;&#1072;&#1089;&#1085;&#1086;&#1076;&#1072;&#1088;&#1089;&#1082;&#1080;&#1081;%20&#1082;&#1088;&#1072;&#1081;\&#1055;&#1088;&#1080;&#1082;&#1072;&#1079;%202021_03_19_375-sud.pdf" TargetMode="External"/><Relationship Id="rId197" Type="http://schemas.openxmlformats.org/officeDocument/2006/relationships/hyperlink" Target="&#1057;&#1072;&#1085;&#1082;&#1090;-&#1055;&#1077;&#1090;&#1077;&#1088;&#1073;&#1091;&#1088;&#1075;\&#1089;&#1091;&#1076;&#1100;&#1080;1\2021\&#1056;&#1072;&#1089;&#1087;&#1086;&#1088;&#1103;&#1078;&#1077;&#1085;&#1080;&#1077;_&#1050;&#1060;&#1050;&#1080;&#1057;_&#1086;&#1090;_24.06.2021__389-&#1088;_.pdf" TargetMode="External"/><Relationship Id="rId362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6;&#1076;&#1090;&#1074;&#1077;&#1088;&#1078;&#1076;&#1077;&#1085;&#1080;&#1080;%20&#1057;&#1057;3&#1050;%20&#8470;1.6%20&#1086;&#1090;%2017.06.2022%201.jpg" TargetMode="External"/><Relationship Id="rId418" Type="http://schemas.openxmlformats.org/officeDocument/2006/relationships/hyperlink" Target="&#1053;&#1086;&#1074;&#1086;&#1089;&#1080;&#1073;&#1080;&#1088;&#1089;&#1082;&#1072;&#1103;%20&#1086;&#1073;&#1083;&#1072;&#1089;&#1090;&#1100;\&#1055;&#1088;&#1080;&#1082;&#1072;&#1079;&#1099;%20&#1053;&#1086;&#1092;&#1072;.PDF" TargetMode="External"/><Relationship Id="rId222" Type="http://schemas.openxmlformats.org/officeDocument/2006/relationships/hyperlink" Target="&#1050;&#1072;&#1084;&#1095;&#1072;&#1090;&#1089;&#1082;&#1080;&#1081;%20&#1082;&#1088;&#1072;&#1081;\&#1055;&#1088;&#1080;&#1082;&#1072;&#1079;%2046.jpg" TargetMode="External"/><Relationship Id="rId264" Type="http://schemas.openxmlformats.org/officeDocument/2006/relationships/hyperlink" Target="&#1056;&#1077;&#1089;&#1087;&#1091;&#1073;&#1083;&#1080;&#1082;&#1072;%20&#1052;&#1072;&#1088;&#1080;&#1081;%20&#1069;&#1083;\&#1055;&#1088;&#1080;&#1082;&#1072;&#1079;%20&#1086;%20&#1087;&#1086;&#1076;&#1090;&#1074;&#1077;&#1088;&#1078;&#1076;&#1077;&#1085;&#1080;&#1080;%20&#1057;&#1057;2&#1050;%2015.02.2022.pdf" TargetMode="External"/><Relationship Id="rId17" Type="http://schemas.openxmlformats.org/officeDocument/2006/relationships/hyperlink" Target="&#1052;&#1086;&#1089;&#1082;&#1086;&#1074;&#1089;&#1082;&#1072;&#1103;%20&#1086;&#1073;&#1083;&#1072;&#1089;&#1090;&#1100;\&#1055;&#1088;&#1080;&#1082;&#1072;&#1079;%2005-&#1082;%20&#1086;&#1090;%2021.01.2021.pdf" TargetMode="External"/><Relationship Id="rId59" Type="http://schemas.openxmlformats.org/officeDocument/2006/relationships/hyperlink" Target="&#1052;&#1086;&#1089;&#1082;&#1086;&#1074;&#1089;&#1082;&#1072;&#1103;%20&#1086;&#1073;&#1083;&#1072;&#1089;&#1090;&#1100;\&#1055;&#1088;&#1080;&#1082;&#1072;&#1079;%201.2021-&#1055;%20&#1086;&#1090;%2013.02.2021.pdf" TargetMode="External"/><Relationship Id="rId124" Type="http://schemas.openxmlformats.org/officeDocument/2006/relationships/hyperlink" Target="&#1057;&#1072;&#1085;&#1082;&#1090;-&#1055;&#1077;&#1090;&#1077;&#1088;&#1073;&#1091;&#1088;&#1075;\&#1089;&#1091;&#1076;&#1100;&#1080;1\2019\&#1056;&#1072;&#1089;&#1087;&#1086;&#1088;&#1103;&#1078;&#1077;&#1085;&#1080;&#1077;_&#1050;&#1060;&#1050;&#1080;&#1057;_&#1086;&#1090;_25.07.2019__418-&#1088;.pdf" TargetMode="External"/><Relationship Id="rId70" Type="http://schemas.openxmlformats.org/officeDocument/2006/relationships/hyperlink" Target="&#1050;&#1072;&#1084;&#1095;&#1072;&#1090;&#1089;&#1082;&#1080;&#1081;%20&#1082;&#1088;&#1072;&#1081;\&#1055;&#1088;&#1080;&#1082;&#1072;&#1079;%2030.jpg" TargetMode="External"/><Relationship Id="rId166" Type="http://schemas.openxmlformats.org/officeDocument/2006/relationships/hyperlink" Target="&#1041;&#1077;&#1083;&#1075;&#1086;&#1088;&#1086;&#1076;&#1089;&#1082;&#1072;&#1103;%20&#1086;&#1073;&#1083;\6s.pdf" TargetMode="External"/><Relationship Id="rId331" Type="http://schemas.openxmlformats.org/officeDocument/2006/relationships/hyperlink" Target="&#1042;&#1086;&#1088;&#1086;&#1085;&#1077;&#1078;&#1089;&#1082;&#1072;&#1103;%20&#1086;&#1073;&#1083;&#1072;&#1089;&#1090;&#1100;\&#1055;&#1088;&#1080;&#1082;&#1072;&#1079;%20&#1086;%20&#1087;&#1088;&#1080;&#1089;&#1074;&#1086;&#1077;&#1085;&#1080;&#1080;%20&#1057;&#1057;3&#1050;%20&#1086;&#1090;%2016.06.21%20&#8470;%2018-05-522%20(2).jpeg" TargetMode="External"/><Relationship Id="rId373" Type="http://schemas.openxmlformats.org/officeDocument/2006/relationships/hyperlink" Target="&#1057;&#1072;&#1085;&#1082;&#1090;-&#1055;&#1077;&#1090;&#1077;&#1088;&#1073;&#1091;&#1088;&#1075;\&#1056;&#1072;&#1089;&#1087;&#1086;&#1088;&#1103;&#1078;&#1077;&#1085;&#1080;&#1077;__362-&#1088;_&#1086;&#1090;_03.06.2022_&#1054;_&#1087;&#1088;&#1080;&#1089;&#1074;&#1086;&#1077;&#1085;&#1080;&#1077;_&#1082;&#1074;&#1072;&#1083;&#1080;&#1092;&#1080;&#1082;&#1072;&#1094;&#1080;&#1086;&#1085;&#1085;&#1099;&#1093;_&#1082;&#1072;&#1090;&#1077;&#1075;&#1086;&#1088;....pdf" TargetMode="External"/><Relationship Id="rId429" Type="http://schemas.openxmlformats.org/officeDocument/2006/relationships/hyperlink" Target="&#1057;&#1072;&#1084;&#1072;&#1088;&#1089;&#1082;&#1072;&#1103;%20&#1086;&#1073;&#1083;&#1072;&#1089;&#1090;&#1100;\&#1055;&#1086;&#1089;&#1090;&#1072;&#1085;&#1086;&#1074;&#1083;&#1077;&#1085;&#1080;&#1077;%20484%20&#1086;%20&#1087;&#1088;&#1080;&#1089;&#1074;&#1086;&#1077;&#1085;&#1080;&#1080;%203%20&#1082;&#1072;&#1090;&#1077;&#1075;&#1086;&#1088;&#1080;&#1103;%20&#1058;&#1086;&#1083;&#1100;&#1103;&#1090;&#1090;&#1080;.pdf" TargetMode="External"/><Relationship Id="rId1" Type="http://schemas.openxmlformats.org/officeDocument/2006/relationships/hyperlink" Target="1%20&#1055;&#1088;&#1080;&#1082;&#1072;&#1079;&#1099;%20&#1085;&#1072;%20&#1057;&#1057;&#1042;&#1050;\&#1055;&#1088;&#1080;&#1082;&#1072;&#1079;%20&#1057;&#1057;&#1042;&#1050;%20&#8470;155&#1085;&#1075;%20&#1086;&#1090;%2030.09.2022%20&#1065;&#1077;&#1087;&#1080;&#1093;&#1080;&#1085;.pdf" TargetMode="External"/><Relationship Id="rId233" Type="http://schemas.openxmlformats.org/officeDocument/2006/relationships/hyperlink" Target="&#1057;&#1072;&#1084;&#1072;&#1088;&#1089;&#1082;&#1072;&#1103;%20&#1086;&#1073;&#1083;&#1072;&#1089;&#1090;&#1100;\&#1055;&#1088;&#1080;&#1082;&#1072;&#1079;%2022%20&#1086;&#1090;%2023.03.2022%20&#1086;%20&#1087;&#1086;&#1076;&#1090;&#1074;&#1077;&#1088;&#1078;&#1076;&#1077;&#1085;&#1080;&#1077;%20&#1089;&#1091;&#1076;&#1077;&#1081;&#1089;&#1082;&#1080;&#1093;%20&#1082;&#1072;&#1090;&#1077;&#1075;&#1086;&#1088;&#1080;&#1081;%20&#1084;&#1072;&#1088;&#1090;%20%202022.pdf" TargetMode="External"/><Relationship Id="rId28" Type="http://schemas.openxmlformats.org/officeDocument/2006/relationships/hyperlink" Target="&#1052;&#1086;&#1089;&#1082;&#1086;&#1074;&#1089;&#1082;&#1072;&#1103;%20&#1086;&#1073;&#1083;&#1072;&#1089;&#1090;&#1100;\&#1055;&#1088;&#1080;&#1082;&#1072;&#1079;%20133-&#1082;%20&#1086;&#1090;%2015.06.2018.pdf" TargetMode="External"/><Relationship Id="rId275" Type="http://schemas.openxmlformats.org/officeDocument/2006/relationships/hyperlink" Target="&#1052;&#1086;&#1089;&#1082;&#1086;&#1074;&#1089;&#1082;&#1072;&#1103;%20&#1086;&#1073;&#1083;&#1072;&#1089;&#1090;&#1100;\&#1055;&#1088;&#1080;&#1082;&#1072;&#1079;%201.2022-&#1055;%20&#1086;%20&#1087;&#1086;&#1076;&#1090;&#1074;&#1077;&#1088;&#1078;&#1076;&#1077;&#1085;&#1080;&#1080;%202%20&#1080;%201%20&#1082;&#1072;&#1090;&#1077;&#1075;&#1086;&#1088;&#1080;&#1080;.pdf" TargetMode="External"/><Relationship Id="rId300" Type="http://schemas.openxmlformats.org/officeDocument/2006/relationships/hyperlink" Target="&#1055;&#1077;&#1088;&#1084;&#1089;&#1082;&#1080;&#1081;%20&#1082;&#1088;&#1072;&#1081;\&#1056;&#1077;&#1096;&#1077;&#1085;&#1080;&#1103;_&#1086;_&#1087;&#1088;&#1080;&#1089;&#1074;&#1086;&#1077;&#1085;&#1080;&#1080;_3_&#1082;&#1072;&#1090;&#1077;&#1075;&#1086;&#1088;&#1080;&#1080;_&#1043;&#1072;&#1090;&#1072;&#1091;&#1083;&#1080;&#1085;_&#1044;.&#1060;.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C5FC4-CAA3-4B1E-8C2D-9FB1A50ACB3F}">
  <sheetPr filterMode="1"/>
  <dimension ref="A1:S55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F243" sqref="F243"/>
    </sheetView>
  </sheetViews>
  <sheetFormatPr defaultRowHeight="15" x14ac:dyDescent="0.25"/>
  <cols>
    <col min="1" max="1" width="6.42578125" customWidth="1"/>
    <col min="2" max="2" width="33.140625" customWidth="1"/>
    <col min="3" max="3" width="11.28515625" customWidth="1"/>
    <col min="4" max="4" width="9.85546875" customWidth="1"/>
    <col min="5" max="5" width="6.42578125" customWidth="1"/>
    <col min="6" max="6" width="20.28515625" customWidth="1"/>
    <col min="7" max="7" width="12.7109375" customWidth="1"/>
    <col min="8" max="8" width="11.140625" customWidth="1"/>
    <col min="9" max="9" width="28.42578125" customWidth="1"/>
    <col min="10" max="10" width="14.140625" customWidth="1"/>
    <col min="11" max="12" width="12.85546875" customWidth="1"/>
    <col min="13" max="13" width="27.140625" customWidth="1"/>
    <col min="14" max="14" width="13" customWidth="1"/>
    <col min="15" max="16" width="17.140625" customWidth="1"/>
    <col min="17" max="17" width="28.7109375" customWidth="1"/>
    <col min="18" max="18" width="17.140625" customWidth="1"/>
    <col min="19" max="19" width="18.5703125" customWidth="1"/>
  </cols>
  <sheetData>
    <row r="1" spans="1:19" ht="28.5" x14ac:dyDescent="0.45">
      <c r="A1" s="101" t="s">
        <v>210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9" ht="28.5" hidden="1" x14ac:dyDescent="0.45">
      <c r="A2" s="89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9" x14ac:dyDescent="0.25">
      <c r="I3" s="103" t="s">
        <v>231</v>
      </c>
      <c r="J3" s="104"/>
      <c r="K3" s="104"/>
      <c r="L3" s="104"/>
      <c r="M3" s="104"/>
      <c r="N3" s="104"/>
      <c r="O3" s="104"/>
      <c r="P3" s="104"/>
      <c r="Q3" s="105"/>
    </row>
    <row r="4" spans="1:19" ht="78.75" x14ac:dyDescent="0.25">
      <c r="A4" s="58" t="s">
        <v>215</v>
      </c>
      <c r="B4" s="58" t="s">
        <v>211</v>
      </c>
      <c r="C4" s="58" t="s">
        <v>11</v>
      </c>
      <c r="D4" s="58" t="s">
        <v>216</v>
      </c>
      <c r="E4" s="58" t="s">
        <v>217</v>
      </c>
      <c r="F4" s="58" t="s">
        <v>212</v>
      </c>
      <c r="G4" s="58" t="s">
        <v>214</v>
      </c>
      <c r="H4" s="58" t="s">
        <v>232</v>
      </c>
      <c r="I4" s="58" t="s">
        <v>228</v>
      </c>
      <c r="J4" s="58" t="s">
        <v>213</v>
      </c>
      <c r="K4" s="58" t="s">
        <v>218</v>
      </c>
      <c r="L4" s="58" t="s">
        <v>227</v>
      </c>
      <c r="M4" s="58" t="s">
        <v>229</v>
      </c>
      <c r="N4" s="58" t="s">
        <v>220</v>
      </c>
      <c r="O4" s="58" t="s">
        <v>219</v>
      </c>
      <c r="P4" s="58" t="s">
        <v>227</v>
      </c>
      <c r="Q4" s="58" t="s">
        <v>230</v>
      </c>
      <c r="R4" s="58" t="s">
        <v>225</v>
      </c>
      <c r="S4" s="58" t="s">
        <v>226</v>
      </c>
    </row>
    <row r="5" spans="1:19" ht="32.25" customHeight="1" x14ac:dyDescent="0.25">
      <c r="A5" s="59">
        <f>MAX($A$2:$A4)+1</f>
        <v>1</v>
      </c>
      <c r="B5" s="66" t="s">
        <v>620</v>
      </c>
      <c r="C5" s="67">
        <v>24454</v>
      </c>
      <c r="D5" s="75">
        <f t="shared" ref="D5:D30" ca="1" si="0">IF(OR(ISERROR(YEAR(C5)),ISBLANK(C5)),"",YEAR(TODAY()-C5)-1900)</f>
        <v>56</v>
      </c>
      <c r="E5" s="69" t="s">
        <v>221</v>
      </c>
      <c r="F5" s="70" t="s">
        <v>100</v>
      </c>
      <c r="G5" s="70" t="s">
        <v>99</v>
      </c>
      <c r="H5" s="93" t="s">
        <v>166</v>
      </c>
      <c r="I5" s="71" t="s">
        <v>628</v>
      </c>
      <c r="J5" s="68" t="s">
        <v>335</v>
      </c>
      <c r="K5" s="67">
        <v>43782</v>
      </c>
      <c r="L5" s="77" t="s">
        <v>626</v>
      </c>
      <c r="M5" s="71" t="s">
        <v>629</v>
      </c>
      <c r="N5" s="67">
        <f>DATE(YEAR(K5)+2,MONTH(K5),DAY(K5)-1)</f>
        <v>44512</v>
      </c>
      <c r="O5" s="67"/>
      <c r="P5" s="80"/>
      <c r="Q5" s="71"/>
      <c r="R5" s="68" t="s">
        <v>327</v>
      </c>
      <c r="S5" s="68" t="s">
        <v>241</v>
      </c>
    </row>
    <row r="6" spans="1:19" ht="25.5" hidden="1" x14ac:dyDescent="0.25">
      <c r="A6" s="59">
        <f>MAX($A$2:$A5)+1</f>
        <v>2</v>
      </c>
      <c r="B6" s="66" t="s">
        <v>635</v>
      </c>
      <c r="C6" s="67">
        <v>29650</v>
      </c>
      <c r="D6" s="75">
        <f t="shared" ca="1" si="0"/>
        <v>41</v>
      </c>
      <c r="E6" s="69" t="s">
        <v>221</v>
      </c>
      <c r="F6" s="70" t="s">
        <v>311</v>
      </c>
      <c r="G6" s="70" t="s">
        <v>636</v>
      </c>
      <c r="H6" s="93" t="s">
        <v>375</v>
      </c>
      <c r="I6" s="71" t="s">
        <v>637</v>
      </c>
      <c r="J6" s="68" t="s">
        <v>333</v>
      </c>
      <c r="K6" s="67">
        <v>44193</v>
      </c>
      <c r="L6" s="77" t="s">
        <v>634</v>
      </c>
      <c r="M6" s="71" t="s">
        <v>237</v>
      </c>
      <c r="N6" s="67">
        <f>DATE(YEAR(K6)+4,MONTH(K6),DAY(K6)-1)</f>
        <v>45653</v>
      </c>
      <c r="O6" s="67"/>
      <c r="P6" s="80"/>
      <c r="Q6" s="71"/>
      <c r="R6" s="68" t="s">
        <v>326</v>
      </c>
      <c r="S6" s="68" t="s">
        <v>240</v>
      </c>
    </row>
    <row r="7" spans="1:19" ht="25.5" hidden="1" x14ac:dyDescent="0.25">
      <c r="A7" s="59">
        <f>MAX($A$2:$A6)+1</f>
        <v>3</v>
      </c>
      <c r="B7" s="66" t="s">
        <v>777</v>
      </c>
      <c r="C7" s="67">
        <v>30208</v>
      </c>
      <c r="D7" s="68">
        <f t="shared" ca="1" si="0"/>
        <v>40</v>
      </c>
      <c r="E7" s="69" t="s">
        <v>233</v>
      </c>
      <c r="F7" s="70" t="s">
        <v>311</v>
      </c>
      <c r="G7" s="70" t="s">
        <v>636</v>
      </c>
      <c r="H7" s="93" t="s">
        <v>375</v>
      </c>
      <c r="I7" s="71" t="s">
        <v>637</v>
      </c>
      <c r="J7" s="68" t="s">
        <v>334</v>
      </c>
      <c r="K7" s="67">
        <v>44425</v>
      </c>
      <c r="L7" s="77" t="s">
        <v>797</v>
      </c>
      <c r="M7" s="71" t="s">
        <v>798</v>
      </c>
      <c r="N7" s="67">
        <f>DATE(YEAR(K7)+2,MONTH(K7),DAY(K7)-1)</f>
        <v>45154</v>
      </c>
      <c r="O7" s="67"/>
      <c r="P7" s="82"/>
      <c r="Q7" s="71"/>
      <c r="R7" s="68" t="s">
        <v>326</v>
      </c>
      <c r="S7" s="68" t="s">
        <v>240</v>
      </c>
    </row>
    <row r="8" spans="1:19" ht="25.5" x14ac:dyDescent="0.25">
      <c r="A8" s="59">
        <f>MAX($A$2:$A7)+1</f>
        <v>4</v>
      </c>
      <c r="B8" s="66" t="s">
        <v>412</v>
      </c>
      <c r="C8" s="67">
        <v>28294</v>
      </c>
      <c r="D8" s="68">
        <f t="shared" ca="1" si="0"/>
        <v>45</v>
      </c>
      <c r="E8" s="69" t="s">
        <v>221</v>
      </c>
      <c r="F8" s="70" t="s">
        <v>44</v>
      </c>
      <c r="G8" s="71" t="s">
        <v>400</v>
      </c>
      <c r="H8" s="93" t="s">
        <v>165</v>
      </c>
      <c r="I8" s="71" t="s">
        <v>479</v>
      </c>
      <c r="J8" s="68" t="s">
        <v>336</v>
      </c>
      <c r="K8" s="67">
        <v>42725</v>
      </c>
      <c r="L8" s="76" t="s">
        <v>449</v>
      </c>
      <c r="M8" s="71" t="s">
        <v>103</v>
      </c>
      <c r="N8" s="67">
        <f>DATE(YEAR(O8)+1,MONTH(O8),DAY(O8)-1)</f>
        <v>44604</v>
      </c>
      <c r="O8" s="67">
        <v>44240</v>
      </c>
      <c r="P8" s="76" t="s">
        <v>450</v>
      </c>
      <c r="Q8" s="71" t="s">
        <v>479</v>
      </c>
      <c r="R8" s="68" t="s">
        <v>327</v>
      </c>
      <c r="S8" s="68" t="s">
        <v>241</v>
      </c>
    </row>
    <row r="9" spans="1:19" ht="38.25" x14ac:dyDescent="0.25">
      <c r="A9" s="59">
        <f>MAX($A$2:$A8)+1</f>
        <v>5</v>
      </c>
      <c r="B9" s="73" t="s">
        <v>494</v>
      </c>
      <c r="C9" s="74">
        <v>28553</v>
      </c>
      <c r="D9" s="75">
        <f t="shared" ca="1" si="0"/>
        <v>44</v>
      </c>
      <c r="E9" s="69" t="s">
        <v>221</v>
      </c>
      <c r="F9" s="70" t="s">
        <v>262</v>
      </c>
      <c r="G9" s="71" t="s">
        <v>495</v>
      </c>
      <c r="H9" s="93" t="s">
        <v>166</v>
      </c>
      <c r="I9" s="71" t="s">
        <v>496</v>
      </c>
      <c r="J9" s="68" t="s">
        <v>334</v>
      </c>
      <c r="K9" s="74">
        <v>44068</v>
      </c>
      <c r="L9" s="77">
        <v>255</v>
      </c>
      <c r="M9" s="71" t="s">
        <v>497</v>
      </c>
      <c r="N9" s="67">
        <f>DATE(YEAR(K9)+2,MONTH(K9),DAY(K9)-1)</f>
        <v>44797</v>
      </c>
      <c r="O9" s="74"/>
      <c r="P9" s="80"/>
      <c r="Q9" s="73"/>
      <c r="R9" s="68" t="s">
        <v>326</v>
      </c>
      <c r="S9" s="68" t="s">
        <v>241</v>
      </c>
    </row>
    <row r="10" spans="1:19" ht="38.25" hidden="1" x14ac:dyDescent="0.25">
      <c r="A10" s="59">
        <f>MAX($A$2:$A9)+1</f>
        <v>6</v>
      </c>
      <c r="B10" s="66" t="s">
        <v>732</v>
      </c>
      <c r="C10" s="67">
        <v>22521</v>
      </c>
      <c r="D10" s="68">
        <f t="shared" ca="1" si="0"/>
        <v>61</v>
      </c>
      <c r="E10" s="69" t="s">
        <v>221</v>
      </c>
      <c r="F10" s="70" t="s">
        <v>253</v>
      </c>
      <c r="G10" s="71" t="s">
        <v>605</v>
      </c>
      <c r="H10" s="93" t="s">
        <v>166</v>
      </c>
      <c r="I10" s="71" t="s">
        <v>607</v>
      </c>
      <c r="J10" s="68" t="s">
        <v>335</v>
      </c>
      <c r="K10" s="67">
        <v>43171</v>
      </c>
      <c r="L10" s="76" t="s">
        <v>740</v>
      </c>
      <c r="M10" s="71" t="s">
        <v>742</v>
      </c>
      <c r="N10" s="67">
        <f>DATE(YEAR(O10)+2,MONTH(O10),DAY(O10)-1)</f>
        <v>44984</v>
      </c>
      <c r="O10" s="67">
        <v>44255</v>
      </c>
      <c r="P10" s="77" t="s">
        <v>743</v>
      </c>
      <c r="Q10" s="71" t="s">
        <v>607</v>
      </c>
      <c r="R10" s="68" t="s">
        <v>326</v>
      </c>
      <c r="S10" s="68" t="s">
        <v>240</v>
      </c>
    </row>
    <row r="11" spans="1:19" ht="38.25" x14ac:dyDescent="0.25">
      <c r="A11" s="59">
        <f>MAX($A$2:$A10)+1</f>
        <v>7</v>
      </c>
      <c r="B11" s="91" t="s">
        <v>671</v>
      </c>
      <c r="C11" s="67">
        <v>31972</v>
      </c>
      <c r="D11" s="75">
        <f t="shared" ca="1" si="0"/>
        <v>35</v>
      </c>
      <c r="E11" s="69" t="s">
        <v>221</v>
      </c>
      <c r="F11" s="70" t="s">
        <v>266</v>
      </c>
      <c r="G11" s="71" t="s">
        <v>664</v>
      </c>
      <c r="H11" s="93" t="s">
        <v>166</v>
      </c>
      <c r="I11" s="71" t="s">
        <v>673</v>
      </c>
      <c r="J11" s="68" t="s">
        <v>334</v>
      </c>
      <c r="K11" s="92">
        <v>44095</v>
      </c>
      <c r="L11" s="76" t="s">
        <v>665</v>
      </c>
      <c r="M11" s="71" t="s">
        <v>666</v>
      </c>
      <c r="N11" s="67">
        <f>DATE(YEAR(K11)+2,MONTH(K11),DAY(K11)-1)</f>
        <v>44824</v>
      </c>
      <c r="O11" s="67"/>
      <c r="P11" s="80"/>
      <c r="Q11" s="71"/>
      <c r="R11" s="68" t="s">
        <v>326</v>
      </c>
      <c r="S11" s="68" t="s">
        <v>241</v>
      </c>
    </row>
    <row r="12" spans="1:19" s="72" customFormat="1" ht="38.25" x14ac:dyDescent="0.25">
      <c r="A12" s="59">
        <f>MAX($A$2:$A11)+1</f>
        <v>8</v>
      </c>
      <c r="B12" s="66" t="s">
        <v>348</v>
      </c>
      <c r="C12" s="67">
        <v>24851</v>
      </c>
      <c r="D12" s="68">
        <f t="shared" ca="1" si="0"/>
        <v>55</v>
      </c>
      <c r="E12" s="69" t="s">
        <v>221</v>
      </c>
      <c r="F12" s="70" t="s">
        <v>44</v>
      </c>
      <c r="G12" s="71" t="s">
        <v>235</v>
      </c>
      <c r="H12" s="93" t="s">
        <v>166</v>
      </c>
      <c r="I12" s="71" t="s">
        <v>479</v>
      </c>
      <c r="J12" s="68" t="s">
        <v>334</v>
      </c>
      <c r="K12" s="67">
        <v>44207</v>
      </c>
      <c r="L12" s="76" t="s">
        <v>451</v>
      </c>
      <c r="M12" s="71" t="s">
        <v>208</v>
      </c>
      <c r="N12" s="67">
        <f>DATE(YEAR(K12)+2,MONTH(K12),DAY(K12)-1)</f>
        <v>44936</v>
      </c>
      <c r="O12" s="67"/>
      <c r="P12" s="38"/>
      <c r="Q12" s="73"/>
      <c r="R12" s="68" t="s">
        <v>327</v>
      </c>
      <c r="S12" s="68" t="s">
        <v>241</v>
      </c>
    </row>
    <row r="13" spans="1:19" ht="25.5" x14ac:dyDescent="0.25">
      <c r="A13" s="59">
        <f>MAX($A$2:$A12)+1</f>
        <v>9</v>
      </c>
      <c r="B13" s="66" t="s">
        <v>580</v>
      </c>
      <c r="C13" s="67">
        <v>21756</v>
      </c>
      <c r="D13" s="75">
        <f t="shared" ca="1" si="0"/>
        <v>63</v>
      </c>
      <c r="E13" s="69" t="s">
        <v>221</v>
      </c>
      <c r="F13" s="70" t="s">
        <v>303</v>
      </c>
      <c r="G13" s="71" t="s">
        <v>577</v>
      </c>
      <c r="H13" s="93" t="s">
        <v>166</v>
      </c>
      <c r="I13" s="71" t="s">
        <v>582</v>
      </c>
      <c r="J13" s="68" t="s">
        <v>336</v>
      </c>
      <c r="K13" s="67">
        <v>43874</v>
      </c>
      <c r="L13" s="460" t="s">
        <v>578</v>
      </c>
      <c r="M13" s="71" t="s">
        <v>579</v>
      </c>
      <c r="N13" s="67">
        <f>DATE(YEAR(O13)+1,MONTH(O13),DAY(O13)-1)</f>
        <v>44589</v>
      </c>
      <c r="O13" s="67">
        <v>44225</v>
      </c>
      <c r="P13" s="461" t="s">
        <v>104</v>
      </c>
      <c r="Q13" s="73" t="s">
        <v>582</v>
      </c>
      <c r="R13" s="68" t="s">
        <v>326</v>
      </c>
      <c r="S13" s="68" t="s">
        <v>241</v>
      </c>
    </row>
    <row r="14" spans="1:19" ht="38.25" x14ac:dyDescent="0.25">
      <c r="A14" s="59">
        <f>MAX($A$2:$A13)+1</f>
        <v>10</v>
      </c>
      <c r="B14" s="66" t="s">
        <v>823</v>
      </c>
      <c r="C14" s="67">
        <v>37860</v>
      </c>
      <c r="D14" s="75">
        <f t="shared" ca="1" si="0"/>
        <v>19</v>
      </c>
      <c r="E14" s="69" t="s">
        <v>221</v>
      </c>
      <c r="F14" s="70" t="s">
        <v>317</v>
      </c>
      <c r="G14" s="71" t="s">
        <v>679</v>
      </c>
      <c r="H14" s="93" t="s">
        <v>372</v>
      </c>
      <c r="I14" s="71" t="s">
        <v>699</v>
      </c>
      <c r="J14" s="68" t="s">
        <v>336</v>
      </c>
      <c r="K14" s="67">
        <v>44309</v>
      </c>
      <c r="L14" s="77" t="s">
        <v>862</v>
      </c>
      <c r="M14" s="71" t="s">
        <v>704</v>
      </c>
      <c r="N14" s="67">
        <f>DATE(YEAR(K14)+1,MONTH(K14),DAY(K14)-1)</f>
        <v>44673</v>
      </c>
      <c r="O14" s="67"/>
      <c r="P14" s="82"/>
      <c r="Q14" s="71"/>
      <c r="R14" s="68" t="s">
        <v>238</v>
      </c>
      <c r="S14" s="68" t="s">
        <v>241</v>
      </c>
    </row>
    <row r="15" spans="1:19" ht="38.25" x14ac:dyDescent="0.25">
      <c r="A15" s="59">
        <f>MAX($A$2:$A14)+1</f>
        <v>11</v>
      </c>
      <c r="B15" s="66" t="s">
        <v>506</v>
      </c>
      <c r="C15" s="67">
        <v>25818</v>
      </c>
      <c r="D15" s="75">
        <f t="shared" ca="1" si="0"/>
        <v>52</v>
      </c>
      <c r="E15" s="69" t="s">
        <v>221</v>
      </c>
      <c r="F15" s="70" t="s">
        <v>262</v>
      </c>
      <c r="G15" s="71" t="s">
        <v>495</v>
      </c>
      <c r="H15" s="93" t="s">
        <v>166</v>
      </c>
      <c r="I15" s="71" t="s">
        <v>496</v>
      </c>
      <c r="J15" s="68" t="s">
        <v>335</v>
      </c>
      <c r="K15" s="67">
        <v>43180</v>
      </c>
      <c r="L15" s="76" t="s">
        <v>509</v>
      </c>
      <c r="M15" s="71" t="s">
        <v>508</v>
      </c>
      <c r="N15" s="67">
        <f>DATE(YEAR(O15)+2,MONTH(O15),DAY(O15)-1)</f>
        <v>44639</v>
      </c>
      <c r="O15" s="67">
        <v>43910</v>
      </c>
      <c r="P15" s="461">
        <v>5</v>
      </c>
      <c r="Q15" s="71" t="s">
        <v>496</v>
      </c>
      <c r="R15" s="68" t="s">
        <v>326</v>
      </c>
      <c r="S15" s="68" t="s">
        <v>241</v>
      </c>
    </row>
    <row r="16" spans="1:19" ht="63.75" x14ac:dyDescent="0.25">
      <c r="A16" s="59">
        <f>MAX($A$2:$A15)+1</f>
        <v>12</v>
      </c>
      <c r="B16" s="66" t="s">
        <v>462</v>
      </c>
      <c r="C16" s="74">
        <v>37677</v>
      </c>
      <c r="D16" s="75">
        <f t="shared" ca="1" si="0"/>
        <v>19</v>
      </c>
      <c r="E16" s="69" t="s">
        <v>221</v>
      </c>
      <c r="F16" s="70" t="s">
        <v>304</v>
      </c>
      <c r="G16" s="71" t="s">
        <v>461</v>
      </c>
      <c r="H16" s="93" t="s">
        <v>372</v>
      </c>
      <c r="I16" s="71" t="s">
        <v>482</v>
      </c>
      <c r="J16" s="68" t="s">
        <v>336</v>
      </c>
      <c r="K16" s="74">
        <v>44179</v>
      </c>
      <c r="L16" s="76" t="s">
        <v>463</v>
      </c>
      <c r="M16" s="71" t="s">
        <v>472</v>
      </c>
      <c r="N16" s="67">
        <f>DATE(YEAR(K16)+1,MONTH(K16),DAY(K16)-1)</f>
        <v>44543</v>
      </c>
      <c r="O16" s="74"/>
      <c r="P16" s="82"/>
      <c r="Q16" s="73"/>
      <c r="R16" s="68" t="s">
        <v>327</v>
      </c>
      <c r="S16" s="68" t="s">
        <v>241</v>
      </c>
    </row>
    <row r="17" spans="1:19" ht="51" x14ac:dyDescent="0.25">
      <c r="A17" s="59">
        <f>MAX($A$2:$A16)+1</f>
        <v>13</v>
      </c>
      <c r="B17" s="66" t="s">
        <v>391</v>
      </c>
      <c r="C17" s="74">
        <v>36395</v>
      </c>
      <c r="D17" s="75">
        <f t="shared" ca="1" si="0"/>
        <v>23</v>
      </c>
      <c r="E17" s="69" t="s">
        <v>233</v>
      </c>
      <c r="F17" s="70" t="s">
        <v>287</v>
      </c>
      <c r="G17" s="71" t="s">
        <v>236</v>
      </c>
      <c r="H17" s="93" t="s">
        <v>165</v>
      </c>
      <c r="I17" s="71" t="s">
        <v>481</v>
      </c>
      <c r="J17" s="68" t="s">
        <v>335</v>
      </c>
      <c r="K17" s="74">
        <v>43199</v>
      </c>
      <c r="L17" s="76" t="s">
        <v>380</v>
      </c>
      <c r="M17" s="71" t="s">
        <v>381</v>
      </c>
      <c r="N17" s="67">
        <f>DATE(YEAR(O17)+2,MONTH(O17),DAY(O17)-1)</f>
        <v>44659</v>
      </c>
      <c r="O17" s="74">
        <v>43930</v>
      </c>
      <c r="P17" s="77" t="s">
        <v>382</v>
      </c>
      <c r="Q17" s="71" t="s">
        <v>481</v>
      </c>
      <c r="R17" s="68" t="s">
        <v>326</v>
      </c>
      <c r="S17" s="68" t="s">
        <v>241</v>
      </c>
    </row>
    <row r="18" spans="1:19" ht="38.25" x14ac:dyDescent="0.25">
      <c r="A18" s="59">
        <f>MAX($A$2:$A17)+1</f>
        <v>14</v>
      </c>
      <c r="B18" s="66" t="s">
        <v>780</v>
      </c>
      <c r="C18" s="96">
        <v>1980</v>
      </c>
      <c r="D18" s="68">
        <f t="shared" ca="1" si="0"/>
        <v>117</v>
      </c>
      <c r="E18" s="69" t="s">
        <v>221</v>
      </c>
      <c r="F18" s="70" t="s">
        <v>265</v>
      </c>
      <c r="G18" s="70" t="s">
        <v>787</v>
      </c>
      <c r="H18" s="93" t="s">
        <v>166</v>
      </c>
      <c r="I18" s="71" t="s">
        <v>789</v>
      </c>
      <c r="J18" s="68" t="s">
        <v>336</v>
      </c>
      <c r="K18" s="67">
        <v>42835</v>
      </c>
      <c r="L18" s="77" t="s">
        <v>791</v>
      </c>
      <c r="M18" s="71" t="s">
        <v>790</v>
      </c>
      <c r="N18" s="67">
        <f>DATE(YEAR(O18)+1,MONTH(O18),DAY(O18)-1)</f>
        <v>44659</v>
      </c>
      <c r="O18" s="67">
        <v>44295</v>
      </c>
      <c r="P18" s="77" t="s">
        <v>792</v>
      </c>
      <c r="Q18" s="71" t="s">
        <v>788</v>
      </c>
      <c r="R18" s="68" t="s">
        <v>327</v>
      </c>
      <c r="S18" s="68" t="s">
        <v>241</v>
      </c>
    </row>
    <row r="19" spans="1:19" ht="38.25" x14ac:dyDescent="0.25">
      <c r="A19" s="59">
        <f>MAX($A$2:$A18)+1</f>
        <v>15</v>
      </c>
      <c r="B19" s="66" t="s">
        <v>364</v>
      </c>
      <c r="C19" s="67">
        <v>37846</v>
      </c>
      <c r="D19" s="68">
        <f t="shared" ca="1" si="0"/>
        <v>19</v>
      </c>
      <c r="E19" s="69" t="s">
        <v>221</v>
      </c>
      <c r="F19" s="70" t="s">
        <v>272</v>
      </c>
      <c r="G19" s="71" t="s">
        <v>328</v>
      </c>
      <c r="H19" s="93" t="s">
        <v>165</v>
      </c>
      <c r="I19" s="71" t="s">
        <v>480</v>
      </c>
      <c r="J19" s="68" t="s">
        <v>335</v>
      </c>
      <c r="K19" s="67">
        <v>43794</v>
      </c>
      <c r="L19" s="462">
        <v>187</v>
      </c>
      <c r="M19" s="71" t="s">
        <v>358</v>
      </c>
      <c r="N19" s="67">
        <f>DATE(YEAR(K19)+2,MONTH(K19),DAY(K19)-1)</f>
        <v>44524</v>
      </c>
      <c r="O19" s="67"/>
      <c r="P19" s="94"/>
      <c r="Q19" s="73"/>
      <c r="R19" s="68" t="s">
        <v>326</v>
      </c>
      <c r="S19" s="68" t="s">
        <v>241</v>
      </c>
    </row>
    <row r="20" spans="1:19" ht="38.25" hidden="1" x14ac:dyDescent="0.25">
      <c r="A20" s="59">
        <f>MAX($A$2:$A19)+1</f>
        <v>16</v>
      </c>
      <c r="B20" s="66" t="s">
        <v>926</v>
      </c>
      <c r="C20" s="78"/>
      <c r="D20" s="68" t="str">
        <f t="shared" ca="1" si="0"/>
        <v/>
      </c>
      <c r="E20" s="69" t="s">
        <v>233</v>
      </c>
      <c r="F20" s="70" t="s">
        <v>272</v>
      </c>
      <c r="G20" s="71" t="s">
        <v>328</v>
      </c>
      <c r="H20" s="93" t="s">
        <v>165</v>
      </c>
      <c r="I20" s="71" t="s">
        <v>480</v>
      </c>
      <c r="J20" s="68" t="s">
        <v>336</v>
      </c>
      <c r="K20" s="67">
        <v>44610</v>
      </c>
      <c r="L20" s="77" t="s">
        <v>104</v>
      </c>
      <c r="M20" s="71" t="s">
        <v>358</v>
      </c>
      <c r="N20" s="67">
        <f t="shared" ref="N20:N26" si="1">DATE(YEAR(K20)+1,MONTH(K20),DAY(K20)-1)</f>
        <v>44974</v>
      </c>
      <c r="O20" s="67"/>
      <c r="P20" s="82"/>
      <c r="Q20" s="71"/>
      <c r="R20" s="68" t="s">
        <v>326</v>
      </c>
      <c r="S20" s="68" t="s">
        <v>240</v>
      </c>
    </row>
    <row r="21" spans="1:19" ht="25.5" hidden="1" x14ac:dyDescent="0.25">
      <c r="A21" s="59">
        <f>MAX($A$2:$A20)+1</f>
        <v>17</v>
      </c>
      <c r="B21" s="66" t="s">
        <v>986</v>
      </c>
      <c r="C21" s="67">
        <v>27342</v>
      </c>
      <c r="D21" s="68">
        <f t="shared" ca="1" si="0"/>
        <v>48</v>
      </c>
      <c r="E21" s="69" t="s">
        <v>221</v>
      </c>
      <c r="F21" s="70" t="s">
        <v>299</v>
      </c>
      <c r="G21" s="70" t="s">
        <v>943</v>
      </c>
      <c r="H21" s="98"/>
      <c r="I21" s="71" t="s">
        <v>944</v>
      </c>
      <c r="J21" s="68" t="s">
        <v>336</v>
      </c>
      <c r="K21" s="67">
        <v>44728</v>
      </c>
      <c r="L21" s="77" t="s">
        <v>981</v>
      </c>
      <c r="M21" s="71" t="s">
        <v>945</v>
      </c>
      <c r="N21" s="67">
        <f t="shared" si="1"/>
        <v>45092</v>
      </c>
      <c r="O21" s="67"/>
      <c r="P21" s="82"/>
      <c r="Q21" s="71"/>
      <c r="R21" s="68" t="s">
        <v>326</v>
      </c>
      <c r="S21" s="68" t="s">
        <v>240</v>
      </c>
    </row>
    <row r="22" spans="1:19" ht="38.25" x14ac:dyDescent="0.25">
      <c r="A22" s="59">
        <f>MAX($A$2:$A21)+1</f>
        <v>18</v>
      </c>
      <c r="B22" s="66" t="s">
        <v>845</v>
      </c>
      <c r="C22" s="67">
        <v>37365</v>
      </c>
      <c r="D22" s="75">
        <f t="shared" ca="1" si="0"/>
        <v>20</v>
      </c>
      <c r="E22" s="69" t="s">
        <v>221</v>
      </c>
      <c r="F22" s="70" t="s">
        <v>317</v>
      </c>
      <c r="G22" s="71" t="s">
        <v>679</v>
      </c>
      <c r="H22" s="93" t="s">
        <v>372</v>
      </c>
      <c r="I22" s="71" t="s">
        <v>699</v>
      </c>
      <c r="J22" s="68" t="s">
        <v>336</v>
      </c>
      <c r="K22" s="67">
        <v>44371</v>
      </c>
      <c r="L22" s="77" t="s">
        <v>822</v>
      </c>
      <c r="M22" s="71" t="s">
        <v>704</v>
      </c>
      <c r="N22" s="67">
        <f t="shared" si="1"/>
        <v>44735</v>
      </c>
      <c r="O22" s="67"/>
      <c r="P22" s="82"/>
      <c r="Q22" s="71"/>
      <c r="R22" s="68" t="s">
        <v>238</v>
      </c>
      <c r="S22" s="68" t="s">
        <v>241</v>
      </c>
    </row>
    <row r="23" spans="1:19" ht="38.25" x14ac:dyDescent="0.25">
      <c r="A23" s="59">
        <f>MAX($A$2:$A22)+1</f>
        <v>19</v>
      </c>
      <c r="B23" s="66" t="s">
        <v>1061</v>
      </c>
      <c r="C23" s="78"/>
      <c r="D23" s="68" t="str">
        <f t="shared" ca="1" si="0"/>
        <v/>
      </c>
      <c r="E23" s="69" t="s">
        <v>221</v>
      </c>
      <c r="F23" s="70" t="s">
        <v>267</v>
      </c>
      <c r="G23" s="70" t="s">
        <v>1065</v>
      </c>
      <c r="H23" s="93" t="s">
        <v>166</v>
      </c>
      <c r="I23" s="71" t="s">
        <v>1067</v>
      </c>
      <c r="J23" s="68" t="s">
        <v>336</v>
      </c>
      <c r="K23" s="67">
        <v>42794</v>
      </c>
      <c r="L23" s="77" t="s">
        <v>897</v>
      </c>
      <c r="M23" s="71" t="s">
        <v>1066</v>
      </c>
      <c r="N23" s="67">
        <f t="shared" si="1"/>
        <v>43158</v>
      </c>
      <c r="O23" s="67"/>
      <c r="P23" s="82"/>
      <c r="Q23" s="71"/>
      <c r="R23" s="68" t="s">
        <v>327</v>
      </c>
      <c r="S23" s="68" t="s">
        <v>241</v>
      </c>
    </row>
    <row r="24" spans="1:19" ht="38.25" x14ac:dyDescent="0.25">
      <c r="A24" s="59">
        <f>MAX($A$2:$A23)+1</f>
        <v>20</v>
      </c>
      <c r="B24" s="73" t="s">
        <v>695</v>
      </c>
      <c r="C24" s="67">
        <v>33013</v>
      </c>
      <c r="D24" s="75">
        <f t="shared" ca="1" si="0"/>
        <v>32</v>
      </c>
      <c r="E24" s="95" t="s">
        <v>221</v>
      </c>
      <c r="F24" s="70" t="s">
        <v>317</v>
      </c>
      <c r="G24" s="71" t="s">
        <v>679</v>
      </c>
      <c r="H24" s="93" t="s">
        <v>374</v>
      </c>
      <c r="I24" s="71" t="s">
        <v>699</v>
      </c>
      <c r="J24" s="68" t="s">
        <v>336</v>
      </c>
      <c r="K24" s="67">
        <v>43671</v>
      </c>
      <c r="L24" s="77" t="s">
        <v>700</v>
      </c>
      <c r="M24" s="71" t="s">
        <v>704</v>
      </c>
      <c r="N24" s="67">
        <f t="shared" si="1"/>
        <v>44036</v>
      </c>
      <c r="O24" s="74"/>
      <c r="P24" s="82"/>
      <c r="Q24" s="71"/>
      <c r="R24" s="68" t="s">
        <v>327</v>
      </c>
      <c r="S24" s="68" t="s">
        <v>241</v>
      </c>
    </row>
    <row r="25" spans="1:19" ht="38.25" x14ac:dyDescent="0.25">
      <c r="A25" s="59">
        <f>MAX($A$2:$A24)+1</f>
        <v>21</v>
      </c>
      <c r="B25" s="66" t="s">
        <v>824</v>
      </c>
      <c r="C25" s="67">
        <v>30197</v>
      </c>
      <c r="D25" s="75">
        <f t="shared" ca="1" si="0"/>
        <v>40</v>
      </c>
      <c r="E25" s="69" t="s">
        <v>233</v>
      </c>
      <c r="F25" s="70" t="s">
        <v>317</v>
      </c>
      <c r="G25" s="71" t="s">
        <v>679</v>
      </c>
      <c r="H25" s="93" t="s">
        <v>372</v>
      </c>
      <c r="I25" s="71" t="s">
        <v>699</v>
      </c>
      <c r="J25" s="68" t="s">
        <v>336</v>
      </c>
      <c r="K25" s="67">
        <v>44309</v>
      </c>
      <c r="L25" s="77" t="s">
        <v>862</v>
      </c>
      <c r="M25" s="71" t="s">
        <v>704</v>
      </c>
      <c r="N25" s="67">
        <f t="shared" si="1"/>
        <v>44673</v>
      </c>
      <c r="O25" s="67"/>
      <c r="P25" s="82"/>
      <c r="Q25" s="71"/>
      <c r="R25" s="68" t="s">
        <v>238</v>
      </c>
      <c r="S25" s="68" t="s">
        <v>241</v>
      </c>
    </row>
    <row r="26" spans="1:19" ht="38.25" x14ac:dyDescent="0.25">
      <c r="A26" s="59">
        <f>MAX($A$2:$A25)+1</f>
        <v>22</v>
      </c>
      <c r="B26" s="66" t="s">
        <v>891</v>
      </c>
      <c r="C26" s="78"/>
      <c r="D26" s="68" t="str">
        <f t="shared" ca="1" si="0"/>
        <v/>
      </c>
      <c r="E26" s="69" t="s">
        <v>233</v>
      </c>
      <c r="F26" s="70" t="s">
        <v>317</v>
      </c>
      <c r="G26" s="71" t="s">
        <v>679</v>
      </c>
      <c r="H26" s="93" t="s">
        <v>372</v>
      </c>
      <c r="I26" s="71" t="s">
        <v>699</v>
      </c>
      <c r="J26" s="68" t="s">
        <v>336</v>
      </c>
      <c r="K26" s="67">
        <v>44585</v>
      </c>
      <c r="L26" s="77" t="s">
        <v>895</v>
      </c>
      <c r="M26" s="71" t="s">
        <v>704</v>
      </c>
      <c r="N26" s="67">
        <f t="shared" si="1"/>
        <v>44949</v>
      </c>
      <c r="O26" s="67"/>
      <c r="P26" s="82"/>
      <c r="Q26" s="71"/>
      <c r="R26" s="68" t="s">
        <v>326</v>
      </c>
      <c r="S26" s="68" t="s">
        <v>241</v>
      </c>
    </row>
    <row r="27" spans="1:19" ht="51" x14ac:dyDescent="0.25">
      <c r="A27" s="59">
        <f>MAX($A$2:$A26)+1</f>
        <v>23</v>
      </c>
      <c r="B27" s="66" t="s">
        <v>645</v>
      </c>
      <c r="C27" s="67">
        <v>36018</v>
      </c>
      <c r="D27" s="75">
        <f t="shared" ca="1" si="0"/>
        <v>24</v>
      </c>
      <c r="E27" s="69" t="s">
        <v>221</v>
      </c>
      <c r="F27" s="70" t="s">
        <v>264</v>
      </c>
      <c r="G27" s="71" t="s">
        <v>639</v>
      </c>
      <c r="H27" s="93" t="s">
        <v>166</v>
      </c>
      <c r="I27" s="71" t="s">
        <v>655</v>
      </c>
      <c r="J27" s="68" t="s">
        <v>336</v>
      </c>
      <c r="K27" s="74">
        <v>43397</v>
      </c>
      <c r="L27" s="77">
        <v>541</v>
      </c>
      <c r="M27" s="71" t="s">
        <v>654</v>
      </c>
      <c r="N27" s="67">
        <f>DATE(YEAR(O27)+2,MONTH(O27),DAY(O27)-1)</f>
        <v>44858</v>
      </c>
      <c r="O27" s="74">
        <v>44129</v>
      </c>
      <c r="P27" s="461" t="s">
        <v>150</v>
      </c>
      <c r="Q27" s="71" t="s">
        <v>655</v>
      </c>
      <c r="R27" s="68" t="s">
        <v>327</v>
      </c>
      <c r="S27" s="68" t="s">
        <v>241</v>
      </c>
    </row>
    <row r="28" spans="1:19" ht="25.5" hidden="1" x14ac:dyDescent="0.25">
      <c r="A28" s="59">
        <f>MAX($A$2:$A27)+1</f>
        <v>24</v>
      </c>
      <c r="B28" s="66" t="s">
        <v>871</v>
      </c>
      <c r="C28" s="82" t="s">
        <v>872</v>
      </c>
      <c r="D28" s="68">
        <f t="shared" ca="1" si="0"/>
        <v>117</v>
      </c>
      <c r="E28" s="69" t="s">
        <v>221</v>
      </c>
      <c r="F28" s="70" t="s">
        <v>257</v>
      </c>
      <c r="G28" s="71" t="s">
        <v>555</v>
      </c>
      <c r="H28" s="93" t="s">
        <v>166</v>
      </c>
      <c r="I28" s="71" t="s">
        <v>554</v>
      </c>
      <c r="J28" s="68" t="s">
        <v>336</v>
      </c>
      <c r="K28" s="67">
        <v>44623</v>
      </c>
      <c r="L28" s="77" t="s">
        <v>870</v>
      </c>
      <c r="M28" s="71" t="s">
        <v>548</v>
      </c>
      <c r="N28" s="67">
        <f>DATE(YEAR(K28)+1,MONTH(K28),DAY(K28)-1)</f>
        <v>44987</v>
      </c>
      <c r="O28" s="67"/>
      <c r="P28" s="82"/>
      <c r="Q28" s="71"/>
      <c r="R28" s="68" t="s">
        <v>327</v>
      </c>
      <c r="S28" s="68" t="s">
        <v>240</v>
      </c>
    </row>
    <row r="29" spans="1:19" ht="38.25" hidden="1" x14ac:dyDescent="0.25">
      <c r="A29" s="59">
        <f>MAX($A$2:$A28)+1</f>
        <v>25</v>
      </c>
      <c r="B29" s="66" t="s">
        <v>1034</v>
      </c>
      <c r="C29" s="67">
        <v>37466</v>
      </c>
      <c r="D29" s="68">
        <f t="shared" ca="1" si="0"/>
        <v>20</v>
      </c>
      <c r="E29" s="69" t="s">
        <v>221</v>
      </c>
      <c r="F29" s="70" t="s">
        <v>257</v>
      </c>
      <c r="G29" s="71" t="s">
        <v>1032</v>
      </c>
      <c r="H29" s="93" t="s">
        <v>165</v>
      </c>
      <c r="I29" s="71" t="s">
        <v>554</v>
      </c>
      <c r="J29" s="68" t="s">
        <v>336</v>
      </c>
      <c r="K29" s="67">
        <v>44671</v>
      </c>
      <c r="L29" s="77" t="s">
        <v>1031</v>
      </c>
      <c r="M29" s="71" t="s">
        <v>1033</v>
      </c>
      <c r="N29" s="67">
        <f>DATE(YEAR(K29)+1,MONTH(K29),DAY(K29)-1)</f>
        <v>45035</v>
      </c>
      <c r="O29" s="67"/>
      <c r="P29" s="82"/>
      <c r="Q29" s="71"/>
      <c r="R29" s="68" t="s">
        <v>326</v>
      </c>
      <c r="S29" s="68" t="s">
        <v>240</v>
      </c>
    </row>
    <row r="30" spans="1:19" ht="38.25" hidden="1" x14ac:dyDescent="0.25">
      <c r="A30" s="59">
        <f>MAX($A$2:$A29)+1</f>
        <v>26</v>
      </c>
      <c r="B30" s="66" t="s">
        <v>349</v>
      </c>
      <c r="C30" s="67">
        <v>26761</v>
      </c>
      <c r="D30" s="68">
        <f t="shared" ca="1" si="0"/>
        <v>49</v>
      </c>
      <c r="E30" s="69" t="s">
        <v>221</v>
      </c>
      <c r="F30" s="70" t="s">
        <v>272</v>
      </c>
      <c r="G30" s="71" t="s">
        <v>328</v>
      </c>
      <c r="H30" s="93" t="s">
        <v>165</v>
      </c>
      <c r="I30" s="71" t="s">
        <v>480</v>
      </c>
      <c r="J30" s="68" t="s">
        <v>334</v>
      </c>
      <c r="K30" s="67">
        <v>44116</v>
      </c>
      <c r="L30" s="76" t="s">
        <v>350</v>
      </c>
      <c r="M30" s="71" t="s">
        <v>351</v>
      </c>
      <c r="N30" s="67">
        <f>DATE(YEAR(O30)+2,MONTH(O30),DAY(O30)-1)</f>
        <v>45576</v>
      </c>
      <c r="O30" s="67">
        <v>44846</v>
      </c>
      <c r="P30" s="77" t="s">
        <v>1044</v>
      </c>
      <c r="Q30" s="71" t="s">
        <v>480</v>
      </c>
      <c r="R30" s="68" t="s">
        <v>326</v>
      </c>
      <c r="S30" s="68" t="s">
        <v>240</v>
      </c>
    </row>
    <row r="31" spans="1:19" ht="84" hidden="1" customHeight="1" x14ac:dyDescent="0.25">
      <c r="A31" s="59">
        <f>MAX($A$2:$A30)+1</f>
        <v>27</v>
      </c>
      <c r="B31" s="66" t="s">
        <v>678</v>
      </c>
      <c r="C31" s="67">
        <v>30077</v>
      </c>
      <c r="D31" s="75">
        <v>38</v>
      </c>
      <c r="E31" s="69" t="s">
        <v>221</v>
      </c>
      <c r="F31" s="70" t="s">
        <v>317</v>
      </c>
      <c r="G31" s="71" t="s">
        <v>679</v>
      </c>
      <c r="H31" s="93" t="s">
        <v>372</v>
      </c>
      <c r="I31" s="71" t="s">
        <v>699</v>
      </c>
      <c r="J31" s="68" t="s">
        <v>333</v>
      </c>
      <c r="K31" s="67">
        <v>44750</v>
      </c>
      <c r="L31" s="77" t="s">
        <v>889</v>
      </c>
      <c r="M31" s="71" t="s">
        <v>237</v>
      </c>
      <c r="N31" s="67">
        <f>DATE(YEAR(K31)+4,MONTH(K31),DAY(K31)-1)</f>
        <v>46210</v>
      </c>
      <c r="O31" s="67"/>
      <c r="P31" s="82"/>
      <c r="Q31" s="71"/>
      <c r="R31" s="68" t="s">
        <v>326</v>
      </c>
      <c r="S31" s="68" t="s">
        <v>240</v>
      </c>
    </row>
    <row r="32" spans="1:19" ht="25.5" hidden="1" x14ac:dyDescent="0.25">
      <c r="A32" s="59">
        <f>MAX($A$2:$A31)+1</f>
        <v>28</v>
      </c>
      <c r="B32" s="66" t="s">
        <v>681</v>
      </c>
      <c r="C32" s="67">
        <v>31233</v>
      </c>
      <c r="D32" s="75">
        <f t="shared" ref="D32:D47" ca="1" si="2">IF(OR(ISERROR(YEAR(C32)),ISBLANK(C32)),"",YEAR(TODAY()-C32)-1900)</f>
        <v>37</v>
      </c>
      <c r="E32" s="69" t="s">
        <v>233</v>
      </c>
      <c r="F32" s="70" t="s">
        <v>317</v>
      </c>
      <c r="G32" s="71" t="s">
        <v>679</v>
      </c>
      <c r="H32" s="93" t="s">
        <v>372</v>
      </c>
      <c r="I32" s="71" t="s">
        <v>699</v>
      </c>
      <c r="J32" s="68" t="s">
        <v>333</v>
      </c>
      <c r="K32" s="67">
        <v>44894</v>
      </c>
      <c r="L32" s="77" t="s">
        <v>1054</v>
      </c>
      <c r="M32" s="71" t="s">
        <v>237</v>
      </c>
      <c r="N32" s="67">
        <f>DATE(YEAR(K32)+4,MONTH(K32),DAY(K32)-1)</f>
        <v>46354</v>
      </c>
      <c r="O32" s="67"/>
      <c r="P32" s="82"/>
      <c r="Q32" s="71"/>
      <c r="R32" s="68" t="s">
        <v>326</v>
      </c>
      <c r="S32" s="68" t="s">
        <v>240</v>
      </c>
    </row>
    <row r="33" spans="1:19" ht="25.5" x14ac:dyDescent="0.25">
      <c r="A33" s="59">
        <f>MAX($A$2:$A32)+1</f>
        <v>29</v>
      </c>
      <c r="B33" s="66" t="s">
        <v>932</v>
      </c>
      <c r="C33" s="78"/>
      <c r="D33" s="68" t="str">
        <f t="shared" ca="1" si="2"/>
        <v/>
      </c>
      <c r="E33" s="69" t="s">
        <v>221</v>
      </c>
      <c r="F33" s="70" t="s">
        <v>243</v>
      </c>
      <c r="G33" s="70" t="s">
        <v>933</v>
      </c>
      <c r="H33" s="93" t="s">
        <v>166</v>
      </c>
      <c r="I33" s="71" t="s">
        <v>934</v>
      </c>
      <c r="J33" s="68" t="s">
        <v>336</v>
      </c>
      <c r="K33" s="67">
        <v>44496</v>
      </c>
      <c r="L33" s="77" t="s">
        <v>936</v>
      </c>
      <c r="M33" s="71" t="s">
        <v>935</v>
      </c>
      <c r="N33" s="67">
        <f>DATE(YEAR(K33)+1,MONTH(K33),DAY(K33)-1)</f>
        <v>44860</v>
      </c>
      <c r="O33" s="67"/>
      <c r="P33" s="82"/>
      <c r="Q33" s="71"/>
      <c r="R33" s="68" t="s">
        <v>326</v>
      </c>
      <c r="S33" s="68" t="s">
        <v>241</v>
      </c>
    </row>
    <row r="34" spans="1:19" ht="38.25" hidden="1" x14ac:dyDescent="0.25">
      <c r="A34" s="59">
        <f>MAX($A$2:$A33)+1</f>
        <v>30</v>
      </c>
      <c r="B34" s="66" t="s">
        <v>384</v>
      </c>
      <c r="C34" s="74">
        <v>30643</v>
      </c>
      <c r="D34" s="75">
        <f t="shared" ca="1" si="2"/>
        <v>39</v>
      </c>
      <c r="E34" s="69" t="s">
        <v>221</v>
      </c>
      <c r="F34" s="70" t="s">
        <v>287</v>
      </c>
      <c r="G34" s="71" t="s">
        <v>236</v>
      </c>
      <c r="H34" s="93" t="s">
        <v>165</v>
      </c>
      <c r="I34" s="71" t="s">
        <v>481</v>
      </c>
      <c r="J34" s="68" t="s">
        <v>334</v>
      </c>
      <c r="K34" s="74">
        <v>43990</v>
      </c>
      <c r="L34" s="76" t="s">
        <v>377</v>
      </c>
      <c r="M34" s="71" t="s">
        <v>378</v>
      </c>
      <c r="N34" s="67">
        <f>DATE(YEAR(O34)+2,MONTH(O34),DAY(O34)-1)</f>
        <v>45451</v>
      </c>
      <c r="O34" s="74">
        <v>44721</v>
      </c>
      <c r="P34" s="77" t="s">
        <v>901</v>
      </c>
      <c r="Q34" s="71" t="s">
        <v>481</v>
      </c>
      <c r="R34" s="68" t="s">
        <v>326</v>
      </c>
      <c r="S34" s="68" t="s">
        <v>240</v>
      </c>
    </row>
    <row r="35" spans="1:19" ht="38.25" x14ac:dyDescent="0.25">
      <c r="A35" s="59">
        <f>MAX($A$2:$A34)+1</f>
        <v>31</v>
      </c>
      <c r="B35" s="66" t="s">
        <v>782</v>
      </c>
      <c r="C35" s="96">
        <v>1993</v>
      </c>
      <c r="D35" s="68">
        <f t="shared" ca="1" si="2"/>
        <v>117</v>
      </c>
      <c r="E35" s="69" t="s">
        <v>221</v>
      </c>
      <c r="F35" s="70" t="s">
        <v>265</v>
      </c>
      <c r="G35" s="70" t="s">
        <v>787</v>
      </c>
      <c r="H35" s="93" t="s">
        <v>166</v>
      </c>
      <c r="I35" s="71" t="s">
        <v>789</v>
      </c>
      <c r="J35" s="68" t="s">
        <v>336</v>
      </c>
      <c r="K35" s="67">
        <v>42835</v>
      </c>
      <c r="L35" s="77" t="s">
        <v>791</v>
      </c>
      <c r="M35" s="71" t="s">
        <v>790</v>
      </c>
      <c r="N35" s="67">
        <f>DATE(YEAR(K35)+1,MONTH(K35),DAY(K35)-1)</f>
        <v>43199</v>
      </c>
      <c r="O35" s="67"/>
      <c r="P35" s="82"/>
      <c r="Q35" s="71"/>
      <c r="R35" s="68" t="s">
        <v>327</v>
      </c>
      <c r="S35" s="68" t="s">
        <v>241</v>
      </c>
    </row>
    <row r="36" spans="1:19" ht="38.25" x14ac:dyDescent="0.25">
      <c r="A36" s="59">
        <f>MAX($A$2:$A35)+1</f>
        <v>32</v>
      </c>
      <c r="B36" s="66" t="s">
        <v>357</v>
      </c>
      <c r="C36" s="67">
        <v>28807</v>
      </c>
      <c r="D36" s="68">
        <f t="shared" ca="1" si="2"/>
        <v>44</v>
      </c>
      <c r="E36" s="69" t="s">
        <v>221</v>
      </c>
      <c r="F36" s="70" t="s">
        <v>272</v>
      </c>
      <c r="G36" s="71" t="s">
        <v>328</v>
      </c>
      <c r="H36" s="93" t="s">
        <v>165</v>
      </c>
      <c r="I36" s="71" t="s">
        <v>480</v>
      </c>
      <c r="J36" s="68" t="s">
        <v>335</v>
      </c>
      <c r="K36" s="67">
        <v>43311</v>
      </c>
      <c r="L36" s="462">
        <v>116</v>
      </c>
      <c r="M36" s="71" t="s">
        <v>358</v>
      </c>
      <c r="N36" s="67">
        <f>DATE(YEAR(O36)+2,MONTH(O36),DAY(O36)-1)</f>
        <v>44742</v>
      </c>
      <c r="O36" s="67">
        <v>44013</v>
      </c>
      <c r="P36" s="461">
        <v>1</v>
      </c>
      <c r="Q36" s="71" t="s">
        <v>480</v>
      </c>
      <c r="R36" s="68" t="s">
        <v>326</v>
      </c>
      <c r="S36" s="68" t="s">
        <v>241</v>
      </c>
    </row>
    <row r="37" spans="1:19" ht="25.5" x14ac:dyDescent="0.25">
      <c r="A37" s="59">
        <f>MAX($A$2:$A36)+1</f>
        <v>33</v>
      </c>
      <c r="B37" s="66" t="s">
        <v>1003</v>
      </c>
      <c r="C37" s="78"/>
      <c r="D37" s="68" t="str">
        <f t="shared" ca="1" si="2"/>
        <v/>
      </c>
      <c r="E37" s="69" t="s">
        <v>221</v>
      </c>
      <c r="F37" s="70" t="s">
        <v>277</v>
      </c>
      <c r="G37" s="70" t="s">
        <v>999</v>
      </c>
      <c r="H37" s="93" t="s">
        <v>165</v>
      </c>
      <c r="I37" s="71" t="s">
        <v>1000</v>
      </c>
      <c r="J37" s="68" t="s">
        <v>336</v>
      </c>
      <c r="K37" s="67">
        <v>44363</v>
      </c>
      <c r="L37" s="77" t="s">
        <v>1002</v>
      </c>
      <c r="M37" s="71" t="s">
        <v>1001</v>
      </c>
      <c r="N37" s="67">
        <f>DATE(YEAR(K37)+1,MONTH(K37),DAY(K37)-1)</f>
        <v>44727</v>
      </c>
      <c r="O37" s="67"/>
      <c r="P37" s="82"/>
      <c r="Q37" s="71"/>
      <c r="R37" s="68" t="s">
        <v>326</v>
      </c>
      <c r="S37" s="68" t="s">
        <v>241</v>
      </c>
    </row>
    <row r="38" spans="1:19" ht="25.5" hidden="1" x14ac:dyDescent="0.25">
      <c r="A38" s="59">
        <f>MAX($A$2:$A37)+1</f>
        <v>34</v>
      </c>
      <c r="B38" s="66" t="s">
        <v>524</v>
      </c>
      <c r="C38" s="67">
        <v>23052</v>
      </c>
      <c r="D38" s="75">
        <f t="shared" ca="1" si="2"/>
        <v>59</v>
      </c>
      <c r="E38" s="69" t="s">
        <v>221</v>
      </c>
      <c r="F38" s="70" t="s">
        <v>294</v>
      </c>
      <c r="G38" s="71" t="s">
        <v>525</v>
      </c>
      <c r="H38" s="93" t="s">
        <v>166</v>
      </c>
      <c r="I38" s="71" t="s">
        <v>543</v>
      </c>
      <c r="J38" s="68" t="s">
        <v>335</v>
      </c>
      <c r="K38" s="74">
        <v>43367</v>
      </c>
      <c r="L38" s="76" t="s">
        <v>544</v>
      </c>
      <c r="M38" s="71" t="s">
        <v>546</v>
      </c>
      <c r="N38" s="67">
        <f>DATE(YEAR(O38)+2,MONTH(O38),DAY(O38)-1)</f>
        <v>44974</v>
      </c>
      <c r="O38" s="67">
        <v>44245</v>
      </c>
      <c r="P38" s="461" t="s">
        <v>209</v>
      </c>
      <c r="Q38" s="71" t="s">
        <v>543</v>
      </c>
      <c r="R38" s="68" t="s">
        <v>238</v>
      </c>
      <c r="S38" s="68" t="s">
        <v>240</v>
      </c>
    </row>
    <row r="39" spans="1:19" ht="25.5" hidden="1" x14ac:dyDescent="0.25">
      <c r="A39" s="59">
        <f>MAX($A$2:$A38)+1</f>
        <v>35</v>
      </c>
      <c r="B39" s="66" t="s">
        <v>413</v>
      </c>
      <c r="C39" s="67">
        <v>30466</v>
      </c>
      <c r="D39" s="68">
        <f t="shared" ca="1" si="2"/>
        <v>39</v>
      </c>
      <c r="E39" s="69" t="s">
        <v>221</v>
      </c>
      <c r="F39" s="70" t="s">
        <v>44</v>
      </c>
      <c r="G39" s="71" t="s">
        <v>400</v>
      </c>
      <c r="H39" s="93" t="s">
        <v>165</v>
      </c>
      <c r="I39" s="71" t="s">
        <v>479</v>
      </c>
      <c r="J39" s="68" t="s">
        <v>334</v>
      </c>
      <c r="K39" s="67">
        <v>44242</v>
      </c>
      <c r="L39" s="76" t="s">
        <v>459</v>
      </c>
      <c r="M39" s="71" t="s">
        <v>103</v>
      </c>
      <c r="N39" s="67">
        <f>DATE(YEAR(K39)+2,MONTH(K39),DAY(K39)-1)</f>
        <v>44971</v>
      </c>
      <c r="O39" s="67"/>
      <c r="P39" s="94"/>
      <c r="Q39" s="73"/>
      <c r="R39" s="68" t="s">
        <v>327</v>
      </c>
      <c r="S39" s="68" t="s">
        <v>240</v>
      </c>
    </row>
    <row r="40" spans="1:19" ht="25.5" x14ac:dyDescent="0.25">
      <c r="A40" s="59">
        <f>MAX($A$2:$A39)+1</f>
        <v>36</v>
      </c>
      <c r="B40" s="66" t="s">
        <v>576</v>
      </c>
      <c r="C40" s="67">
        <v>35353</v>
      </c>
      <c r="D40" s="75">
        <f t="shared" ca="1" si="2"/>
        <v>26</v>
      </c>
      <c r="E40" s="69" t="s">
        <v>233</v>
      </c>
      <c r="F40" s="70" t="s">
        <v>303</v>
      </c>
      <c r="G40" s="71" t="s">
        <v>577</v>
      </c>
      <c r="H40" s="93" t="s">
        <v>166</v>
      </c>
      <c r="I40" s="71" t="s">
        <v>582</v>
      </c>
      <c r="J40" s="68" t="s">
        <v>336</v>
      </c>
      <c r="K40" s="67">
        <v>43874</v>
      </c>
      <c r="L40" s="460" t="s">
        <v>578</v>
      </c>
      <c r="M40" s="71" t="s">
        <v>579</v>
      </c>
      <c r="N40" s="67">
        <f>DATE(YEAR(O40)+1,MONTH(O40),DAY(O40)-1)</f>
        <v>44589</v>
      </c>
      <c r="O40" s="67">
        <v>44225</v>
      </c>
      <c r="P40" s="461" t="s">
        <v>104</v>
      </c>
      <c r="Q40" s="73" t="s">
        <v>582</v>
      </c>
      <c r="R40" s="68" t="s">
        <v>326</v>
      </c>
      <c r="S40" s="68" t="s">
        <v>241</v>
      </c>
    </row>
    <row r="41" spans="1:19" ht="25.5" hidden="1" x14ac:dyDescent="0.25">
      <c r="A41" s="59">
        <f>MAX($A$2:$A40)+1</f>
        <v>37</v>
      </c>
      <c r="B41" s="66" t="s">
        <v>1004</v>
      </c>
      <c r="C41" s="67">
        <v>38394</v>
      </c>
      <c r="D41" s="68">
        <f t="shared" ca="1" si="2"/>
        <v>17</v>
      </c>
      <c r="E41" s="69" t="s">
        <v>221</v>
      </c>
      <c r="F41" s="70" t="s">
        <v>277</v>
      </c>
      <c r="G41" s="70" t="s">
        <v>999</v>
      </c>
      <c r="H41" s="93" t="s">
        <v>165</v>
      </c>
      <c r="I41" s="71" t="s">
        <v>1000</v>
      </c>
      <c r="J41" s="68" t="s">
        <v>336</v>
      </c>
      <c r="K41" s="67">
        <v>44363</v>
      </c>
      <c r="L41" s="77" t="s">
        <v>1002</v>
      </c>
      <c r="M41" s="71" t="s">
        <v>1001</v>
      </c>
      <c r="N41" s="67">
        <f>DATE(YEAR(O41)+1,MONTH(O41),DAY(O41)-1)</f>
        <v>45093</v>
      </c>
      <c r="O41" s="67">
        <v>44729</v>
      </c>
      <c r="P41" s="77" t="s">
        <v>1041</v>
      </c>
      <c r="Q41" s="71" t="s">
        <v>1000</v>
      </c>
      <c r="R41" s="68" t="s">
        <v>326</v>
      </c>
      <c r="S41" s="68" t="s">
        <v>240</v>
      </c>
    </row>
    <row r="42" spans="1:19" ht="25.5" hidden="1" x14ac:dyDescent="0.25">
      <c r="A42" s="59">
        <f>MAX($A$2:$A41)+1</f>
        <v>38</v>
      </c>
      <c r="B42" s="66" t="s">
        <v>910</v>
      </c>
      <c r="C42" s="78"/>
      <c r="D42" s="68" t="str">
        <f t="shared" ca="1" si="2"/>
        <v/>
      </c>
      <c r="E42" s="69" t="s">
        <v>221</v>
      </c>
      <c r="F42" s="70" t="s">
        <v>303</v>
      </c>
      <c r="G42" s="70" t="s">
        <v>577</v>
      </c>
      <c r="H42" s="93" t="s">
        <v>372</v>
      </c>
      <c r="I42" s="71" t="s">
        <v>582</v>
      </c>
      <c r="J42" s="68" t="s">
        <v>336</v>
      </c>
      <c r="K42" s="67">
        <v>44625</v>
      </c>
      <c r="L42" s="77" t="s">
        <v>909</v>
      </c>
      <c r="M42" s="71" t="s">
        <v>579</v>
      </c>
      <c r="N42" s="67">
        <f>DATE(YEAR(K42)+1,MONTH(K42),DAY(K42)-1)</f>
        <v>44989</v>
      </c>
      <c r="O42" s="67"/>
      <c r="P42" s="82"/>
      <c r="Q42" s="71"/>
      <c r="R42" s="68" t="s">
        <v>326</v>
      </c>
      <c r="S42" s="68" t="s">
        <v>240</v>
      </c>
    </row>
    <row r="43" spans="1:19" ht="38.25" hidden="1" x14ac:dyDescent="0.25">
      <c r="A43" s="59">
        <f>MAX($A$2:$A42)+1</f>
        <v>39</v>
      </c>
      <c r="B43" s="66" t="s">
        <v>687</v>
      </c>
      <c r="C43" s="67">
        <v>28763</v>
      </c>
      <c r="D43" s="75">
        <f t="shared" ca="1" si="2"/>
        <v>44</v>
      </c>
      <c r="E43" s="69" t="s">
        <v>221</v>
      </c>
      <c r="F43" s="70" t="s">
        <v>317</v>
      </c>
      <c r="G43" s="71" t="s">
        <v>679</v>
      </c>
      <c r="H43" s="93" t="s">
        <v>165</v>
      </c>
      <c r="I43" s="71" t="s">
        <v>699</v>
      </c>
      <c r="J43" s="68" t="s">
        <v>335</v>
      </c>
      <c r="K43" s="67">
        <v>44371</v>
      </c>
      <c r="L43" s="77" t="s">
        <v>822</v>
      </c>
      <c r="M43" s="71" t="s">
        <v>704</v>
      </c>
      <c r="N43" s="67">
        <f>DATE(YEAR(K43)+2,MONTH(K43),DAY(K43)-1)</f>
        <v>45100</v>
      </c>
      <c r="O43" s="67"/>
      <c r="P43" s="82"/>
      <c r="Q43" s="71"/>
      <c r="R43" s="68" t="s">
        <v>327</v>
      </c>
      <c r="S43" s="68" t="s">
        <v>240</v>
      </c>
    </row>
    <row r="44" spans="1:19" ht="38.25" hidden="1" x14ac:dyDescent="0.25">
      <c r="A44" s="59">
        <f>MAX($A$2:$A43)+1</f>
        <v>40</v>
      </c>
      <c r="B44" s="66" t="s">
        <v>638</v>
      </c>
      <c r="C44" s="67">
        <v>35216</v>
      </c>
      <c r="D44" s="75">
        <f t="shared" ca="1" si="2"/>
        <v>26</v>
      </c>
      <c r="E44" s="69" t="s">
        <v>221</v>
      </c>
      <c r="F44" s="70" t="s">
        <v>264</v>
      </c>
      <c r="G44" s="71" t="s">
        <v>639</v>
      </c>
      <c r="H44" s="93" t="s">
        <v>166</v>
      </c>
      <c r="I44" s="71" t="s">
        <v>652</v>
      </c>
      <c r="J44" s="68" t="s">
        <v>334</v>
      </c>
      <c r="K44" s="74">
        <v>44274</v>
      </c>
      <c r="L44" s="77" t="s">
        <v>760</v>
      </c>
      <c r="M44" s="71" t="s">
        <v>761</v>
      </c>
      <c r="N44" s="67">
        <f>DATE(YEAR(K44)+2,MONTH(K44),DAY(K44)-1)</f>
        <v>45003</v>
      </c>
      <c r="O44" s="74"/>
      <c r="P44" s="82"/>
      <c r="Q44" s="71" t="s">
        <v>655</v>
      </c>
      <c r="R44" s="68" t="s">
        <v>327</v>
      </c>
      <c r="S44" s="68" t="s">
        <v>240</v>
      </c>
    </row>
    <row r="45" spans="1:19" ht="38.25" hidden="1" x14ac:dyDescent="0.25">
      <c r="A45" s="59">
        <f>MAX($A$2:$A44)+1</f>
        <v>41</v>
      </c>
      <c r="B45" s="66" t="s">
        <v>587</v>
      </c>
      <c r="C45" s="67">
        <v>32934</v>
      </c>
      <c r="D45" s="75">
        <f t="shared" ca="1" si="2"/>
        <v>32</v>
      </c>
      <c r="E45" s="69" t="s">
        <v>233</v>
      </c>
      <c r="F45" s="70" t="s">
        <v>306</v>
      </c>
      <c r="G45" s="71" t="s">
        <v>584</v>
      </c>
      <c r="H45" s="93" t="s">
        <v>375</v>
      </c>
      <c r="I45" s="71" t="s">
        <v>593</v>
      </c>
      <c r="J45" s="68" t="s">
        <v>334</v>
      </c>
      <c r="K45" s="67">
        <v>43930</v>
      </c>
      <c r="L45" s="77" t="s">
        <v>585</v>
      </c>
      <c r="M45" s="71" t="s">
        <v>586</v>
      </c>
      <c r="N45" s="67">
        <f>DATE(YEAR(O45)+2,MONTH(O45),DAY(O45)-1)</f>
        <v>45353</v>
      </c>
      <c r="O45" s="67">
        <v>44623</v>
      </c>
      <c r="P45" s="77" t="s">
        <v>899</v>
      </c>
      <c r="Q45" s="73" t="s">
        <v>593</v>
      </c>
      <c r="R45" s="68" t="s">
        <v>327</v>
      </c>
      <c r="S45" s="68" t="s">
        <v>240</v>
      </c>
    </row>
    <row r="46" spans="1:19" ht="25.5" hidden="1" x14ac:dyDescent="0.25">
      <c r="A46" s="59">
        <f>MAX($A$2:$A45)+1</f>
        <v>42</v>
      </c>
      <c r="B46" s="66" t="s">
        <v>1005</v>
      </c>
      <c r="C46" s="67">
        <v>26100</v>
      </c>
      <c r="D46" s="68">
        <f t="shared" ca="1" si="2"/>
        <v>51</v>
      </c>
      <c r="E46" s="69" t="s">
        <v>221</v>
      </c>
      <c r="F46" s="70" t="s">
        <v>277</v>
      </c>
      <c r="G46" s="70" t="s">
        <v>999</v>
      </c>
      <c r="H46" s="93" t="s">
        <v>165</v>
      </c>
      <c r="I46" s="71" t="s">
        <v>1000</v>
      </c>
      <c r="J46" s="68" t="s">
        <v>336</v>
      </c>
      <c r="K46" s="67">
        <v>44363</v>
      </c>
      <c r="L46" s="77" t="s">
        <v>1002</v>
      </c>
      <c r="M46" s="71" t="s">
        <v>1001</v>
      </c>
      <c r="N46" s="67">
        <f>DATE(YEAR(O46)+1,MONTH(O46),DAY(O46)-1)</f>
        <v>45093</v>
      </c>
      <c r="O46" s="67">
        <v>44729</v>
      </c>
      <c r="P46" s="77" t="s">
        <v>1041</v>
      </c>
      <c r="Q46" s="71" t="s">
        <v>1000</v>
      </c>
      <c r="R46" s="68" t="s">
        <v>326</v>
      </c>
      <c r="S46" s="68" t="s">
        <v>240</v>
      </c>
    </row>
    <row r="47" spans="1:19" ht="38.25" hidden="1" x14ac:dyDescent="0.25">
      <c r="A47" s="59">
        <f>MAX($A$2:$A34)+1</f>
        <v>31</v>
      </c>
      <c r="B47" s="66" t="s">
        <v>995</v>
      </c>
      <c r="C47" s="78"/>
      <c r="D47" s="68" t="str">
        <f t="shared" ca="1" si="2"/>
        <v/>
      </c>
      <c r="E47" s="69" t="s">
        <v>233</v>
      </c>
      <c r="F47" s="70" t="s">
        <v>264</v>
      </c>
      <c r="G47" s="71" t="s">
        <v>639</v>
      </c>
      <c r="H47" s="93" t="s">
        <v>375</v>
      </c>
      <c r="I47" s="71" t="s">
        <v>652</v>
      </c>
      <c r="J47" s="68" t="s">
        <v>336</v>
      </c>
      <c r="K47" s="67">
        <v>44389</v>
      </c>
      <c r="L47" s="77" t="s">
        <v>997</v>
      </c>
      <c r="M47" s="71" t="s">
        <v>998</v>
      </c>
      <c r="N47" s="67">
        <f>DATE(YEAR(O47)+1,MONTH(O47),DAY(O47)-1)</f>
        <v>45133</v>
      </c>
      <c r="O47" s="67">
        <v>44769</v>
      </c>
      <c r="P47" s="77" t="s">
        <v>715</v>
      </c>
      <c r="Q47" s="71" t="s">
        <v>652</v>
      </c>
      <c r="R47" s="68" t="s">
        <v>326</v>
      </c>
      <c r="S47" s="68" t="s">
        <v>240</v>
      </c>
    </row>
    <row r="48" spans="1:19" ht="38.25" hidden="1" x14ac:dyDescent="0.25">
      <c r="A48" s="59">
        <f>MAX($A$2:$A47)+1</f>
        <v>43</v>
      </c>
      <c r="B48" s="66" t="s">
        <v>583</v>
      </c>
      <c r="C48" s="67">
        <v>26079</v>
      </c>
      <c r="D48" s="75">
        <v>49</v>
      </c>
      <c r="E48" s="69" t="s">
        <v>221</v>
      </c>
      <c r="F48" s="70" t="s">
        <v>306</v>
      </c>
      <c r="G48" s="71" t="s">
        <v>584</v>
      </c>
      <c r="H48" s="93" t="s">
        <v>375</v>
      </c>
      <c r="I48" s="71" t="s">
        <v>593</v>
      </c>
      <c r="J48" s="68" t="s">
        <v>334</v>
      </c>
      <c r="K48" s="67">
        <v>43930</v>
      </c>
      <c r="L48" s="77" t="s">
        <v>585</v>
      </c>
      <c r="M48" s="71" t="s">
        <v>586</v>
      </c>
      <c r="N48" s="67">
        <f>DATE(YEAR(O48)+2,MONTH(O48),DAY(O48)-1)</f>
        <v>45353</v>
      </c>
      <c r="O48" s="67">
        <v>44623</v>
      </c>
      <c r="P48" s="77" t="s">
        <v>899</v>
      </c>
      <c r="Q48" s="73" t="s">
        <v>593</v>
      </c>
      <c r="R48" s="68" t="s">
        <v>327</v>
      </c>
      <c r="S48" s="68" t="s">
        <v>240</v>
      </c>
    </row>
    <row r="49" spans="1:19" ht="25.5" hidden="1" x14ac:dyDescent="0.25">
      <c r="A49" s="59">
        <f>MAX($A$2:$A48)+1</f>
        <v>44</v>
      </c>
      <c r="B49" s="66" t="s">
        <v>974</v>
      </c>
      <c r="C49" s="67">
        <v>37214</v>
      </c>
      <c r="D49" s="68">
        <f t="shared" ref="D49:D80" ca="1" si="3">IF(OR(ISERROR(YEAR(C49)),ISBLANK(C49)),"",YEAR(TODAY()-C49)-1900)</f>
        <v>21</v>
      </c>
      <c r="E49" s="69" t="s">
        <v>221</v>
      </c>
      <c r="F49" s="70" t="s">
        <v>299</v>
      </c>
      <c r="G49" s="70" t="s">
        <v>943</v>
      </c>
      <c r="H49" s="98"/>
      <c r="I49" s="71" t="s">
        <v>944</v>
      </c>
      <c r="J49" s="68" t="s">
        <v>336</v>
      </c>
      <c r="K49" s="67">
        <v>44728</v>
      </c>
      <c r="L49" s="77" t="s">
        <v>965</v>
      </c>
      <c r="M49" s="71" t="s">
        <v>945</v>
      </c>
      <c r="N49" s="67">
        <f>DATE(YEAR(K49)+1,MONTH(K49),DAY(K49)-1)</f>
        <v>45092</v>
      </c>
      <c r="O49" s="67"/>
      <c r="P49" s="82"/>
      <c r="Q49" s="71"/>
      <c r="R49" s="68" t="s">
        <v>326</v>
      </c>
      <c r="S49" s="68" t="s">
        <v>240</v>
      </c>
    </row>
    <row r="50" spans="1:19" ht="25.5" hidden="1" x14ac:dyDescent="0.25">
      <c r="A50" s="59">
        <f>MAX($A$2:$A49)+1</f>
        <v>45</v>
      </c>
      <c r="B50" s="66" t="s">
        <v>973</v>
      </c>
      <c r="C50" s="67">
        <v>31378</v>
      </c>
      <c r="D50" s="68">
        <f t="shared" ca="1" si="3"/>
        <v>37</v>
      </c>
      <c r="E50" s="69" t="s">
        <v>221</v>
      </c>
      <c r="F50" s="70" t="s">
        <v>299</v>
      </c>
      <c r="G50" s="70" t="s">
        <v>943</v>
      </c>
      <c r="H50" s="98"/>
      <c r="I50" s="71" t="s">
        <v>944</v>
      </c>
      <c r="J50" s="68" t="s">
        <v>336</v>
      </c>
      <c r="K50" s="67">
        <v>44728</v>
      </c>
      <c r="L50" s="77" t="s">
        <v>964</v>
      </c>
      <c r="M50" s="71" t="s">
        <v>945</v>
      </c>
      <c r="N50" s="67">
        <f>DATE(YEAR(K50)+1,MONTH(K50),DAY(K50)-1)</f>
        <v>45092</v>
      </c>
      <c r="O50" s="67"/>
      <c r="P50" s="82"/>
      <c r="Q50" s="71"/>
      <c r="R50" s="68" t="s">
        <v>326</v>
      </c>
      <c r="S50" s="68" t="s">
        <v>240</v>
      </c>
    </row>
    <row r="51" spans="1:19" ht="25.5" hidden="1" x14ac:dyDescent="0.25">
      <c r="A51" s="59">
        <f>MAX($A$2:$A50)+1</f>
        <v>46</v>
      </c>
      <c r="B51" s="66" t="s">
        <v>918</v>
      </c>
      <c r="C51" s="78"/>
      <c r="D51" s="68" t="str">
        <f t="shared" ca="1" si="3"/>
        <v/>
      </c>
      <c r="E51" s="69" t="s">
        <v>221</v>
      </c>
      <c r="F51" s="70" t="s">
        <v>323</v>
      </c>
      <c r="G51" s="71" t="s">
        <v>896</v>
      </c>
      <c r="H51" s="93" t="s">
        <v>375</v>
      </c>
      <c r="I51" s="71" t="s">
        <v>661</v>
      </c>
      <c r="J51" s="68" t="s">
        <v>336</v>
      </c>
      <c r="K51" s="67">
        <v>44693</v>
      </c>
      <c r="L51" s="77" t="s">
        <v>920</v>
      </c>
      <c r="M51" s="71" t="s">
        <v>898</v>
      </c>
      <c r="N51" s="67">
        <f>DATE(YEAR(K51)+1,MONTH(K51),DAY(K51)-1)</f>
        <v>45057</v>
      </c>
      <c r="O51" s="67"/>
      <c r="P51" s="82"/>
      <c r="Q51" s="71"/>
      <c r="R51" s="68" t="s">
        <v>327</v>
      </c>
      <c r="S51" s="68" t="s">
        <v>240</v>
      </c>
    </row>
    <row r="52" spans="1:19" ht="25.5" x14ac:dyDescent="0.25">
      <c r="A52" s="59">
        <f>MAX($A$2:$A51)+1</f>
        <v>47</v>
      </c>
      <c r="B52" s="66" t="s">
        <v>414</v>
      </c>
      <c r="C52" s="67">
        <v>28962</v>
      </c>
      <c r="D52" s="68">
        <f t="shared" ca="1" si="3"/>
        <v>43</v>
      </c>
      <c r="E52" s="69" t="s">
        <v>221</v>
      </c>
      <c r="F52" s="70" t="s">
        <v>44</v>
      </c>
      <c r="G52" s="71" t="s">
        <v>400</v>
      </c>
      <c r="H52" s="93" t="s">
        <v>372</v>
      </c>
      <c r="I52" s="71" t="s">
        <v>479</v>
      </c>
      <c r="J52" s="68" t="s">
        <v>335</v>
      </c>
      <c r="K52" s="67">
        <v>43266</v>
      </c>
      <c r="L52" s="76" t="s">
        <v>164</v>
      </c>
      <c r="M52" s="71" t="s">
        <v>103</v>
      </c>
      <c r="N52" s="67">
        <f>DATE(YEAR(O52)+2,MONTH(O52),DAY(O52)-1)</f>
        <v>44899</v>
      </c>
      <c r="O52" s="67">
        <v>44170</v>
      </c>
      <c r="P52" s="77" t="s">
        <v>453</v>
      </c>
      <c r="Q52" s="71" t="s">
        <v>479</v>
      </c>
      <c r="R52" s="68" t="s">
        <v>327</v>
      </c>
      <c r="S52" s="68" t="s">
        <v>241</v>
      </c>
    </row>
    <row r="53" spans="1:19" ht="25.5" x14ac:dyDescent="0.25">
      <c r="A53" s="59">
        <f>MAX($A$2:$A52)+1</f>
        <v>48</v>
      </c>
      <c r="B53" s="66" t="s">
        <v>616</v>
      </c>
      <c r="C53" s="67">
        <v>25640</v>
      </c>
      <c r="D53" s="75">
        <f t="shared" ca="1" si="3"/>
        <v>52</v>
      </c>
      <c r="E53" s="69" t="s">
        <v>221</v>
      </c>
      <c r="F53" s="70" t="s">
        <v>100</v>
      </c>
      <c r="G53" s="70" t="s">
        <v>99</v>
      </c>
      <c r="H53" s="93" t="s">
        <v>166</v>
      </c>
      <c r="I53" s="71" t="s">
        <v>628</v>
      </c>
      <c r="J53" s="68" t="s">
        <v>335</v>
      </c>
      <c r="K53" s="67">
        <v>43782</v>
      </c>
      <c r="L53" s="77" t="s">
        <v>626</v>
      </c>
      <c r="M53" s="71" t="s">
        <v>629</v>
      </c>
      <c r="N53" s="67">
        <f>DATE(YEAR(K53)+2,MONTH(K53),DAY(K53)-1)</f>
        <v>44512</v>
      </c>
      <c r="O53" s="67"/>
      <c r="P53" s="94"/>
      <c r="Q53" s="71"/>
      <c r="R53" s="68" t="s">
        <v>327</v>
      </c>
      <c r="S53" s="68" t="s">
        <v>241</v>
      </c>
    </row>
    <row r="54" spans="1:19" ht="38.25" x14ac:dyDescent="0.25">
      <c r="A54" s="59">
        <f>MAX($A$2:$A53)+1</f>
        <v>49</v>
      </c>
      <c r="B54" s="66" t="s">
        <v>445</v>
      </c>
      <c r="C54" s="67">
        <v>31166</v>
      </c>
      <c r="D54" s="68">
        <f t="shared" ca="1" si="3"/>
        <v>37</v>
      </c>
      <c r="E54" s="69" t="s">
        <v>221</v>
      </c>
      <c r="F54" s="70" t="s">
        <v>44</v>
      </c>
      <c r="G54" s="71" t="s">
        <v>403</v>
      </c>
      <c r="H54" s="93" t="s">
        <v>166</v>
      </c>
      <c r="I54" s="71" t="s">
        <v>479</v>
      </c>
      <c r="J54" s="68" t="s">
        <v>336</v>
      </c>
      <c r="K54" s="67">
        <v>44217</v>
      </c>
      <c r="L54" s="76" t="s">
        <v>455</v>
      </c>
      <c r="M54" s="71" t="s">
        <v>103</v>
      </c>
      <c r="N54" s="67">
        <f>DATE(YEAR(K54)+1,MONTH(K54),DAY(K54)-1)</f>
        <v>44581</v>
      </c>
      <c r="O54" s="67"/>
      <c r="P54" s="94"/>
      <c r="Q54" s="73"/>
      <c r="R54" s="68" t="s">
        <v>327</v>
      </c>
      <c r="S54" s="68" t="s">
        <v>241</v>
      </c>
    </row>
    <row r="55" spans="1:19" ht="25.5" x14ac:dyDescent="0.25">
      <c r="A55" s="59">
        <f>MAX($A$2:$A54)+1</f>
        <v>50</v>
      </c>
      <c r="B55" s="66" t="s">
        <v>1038</v>
      </c>
      <c r="C55" s="67">
        <v>31706</v>
      </c>
      <c r="D55" s="68">
        <f t="shared" ca="1" si="3"/>
        <v>36</v>
      </c>
      <c r="E55" s="69" t="s">
        <v>221</v>
      </c>
      <c r="F55" s="70" t="s">
        <v>265</v>
      </c>
      <c r="G55" s="70" t="s">
        <v>787</v>
      </c>
      <c r="H55" s="93" t="s">
        <v>166</v>
      </c>
      <c r="I55" s="71" t="s">
        <v>788</v>
      </c>
      <c r="J55" s="96"/>
      <c r="K55" s="460" t="s">
        <v>888</v>
      </c>
      <c r="L55" s="461" t="s">
        <v>888</v>
      </c>
      <c r="M55" s="71" t="s">
        <v>788</v>
      </c>
      <c r="N55" s="67" t="e">
        <f>DATE(YEAR(K55)+1,MONTH(K55),DAY(K55)-1)</f>
        <v>#VALUE!</v>
      </c>
      <c r="O55" s="67"/>
      <c r="P55" s="82"/>
      <c r="Q55" s="71"/>
      <c r="R55" s="68" t="s">
        <v>327</v>
      </c>
      <c r="S55" s="68" t="s">
        <v>241</v>
      </c>
    </row>
    <row r="56" spans="1:19" ht="38.25" hidden="1" x14ac:dyDescent="0.25">
      <c r="A56" s="59">
        <f>MAX($A$2:$A55)+1</f>
        <v>51</v>
      </c>
      <c r="B56" s="66" t="s">
        <v>1006</v>
      </c>
      <c r="C56" s="67">
        <v>34627</v>
      </c>
      <c r="D56" s="68">
        <f t="shared" ca="1" si="3"/>
        <v>28</v>
      </c>
      <c r="E56" s="69" t="s">
        <v>221</v>
      </c>
      <c r="F56" s="70" t="s">
        <v>287</v>
      </c>
      <c r="G56" s="70" t="s">
        <v>236</v>
      </c>
      <c r="H56" s="93" t="s">
        <v>165</v>
      </c>
      <c r="I56" s="71" t="s">
        <v>481</v>
      </c>
      <c r="J56" s="68" t="s">
        <v>334</v>
      </c>
      <c r="K56" s="67">
        <v>44796</v>
      </c>
      <c r="L56" s="77" t="s">
        <v>1076</v>
      </c>
      <c r="M56" s="71" t="s">
        <v>378</v>
      </c>
      <c r="N56" s="67">
        <f>DATE(YEAR(K56)+2,MONTH(K56),DAY(K56)-1)</f>
        <v>45526</v>
      </c>
      <c r="O56" s="67"/>
      <c r="P56" s="94"/>
      <c r="Q56" s="73"/>
      <c r="R56" s="68" t="s">
        <v>326</v>
      </c>
      <c r="S56" s="68" t="s">
        <v>240</v>
      </c>
    </row>
    <row r="57" spans="1:19" ht="25.5" x14ac:dyDescent="0.25">
      <c r="A57" s="59">
        <f>MAX($A$2:$A56)+1</f>
        <v>52</v>
      </c>
      <c r="B57" s="66" t="s">
        <v>764</v>
      </c>
      <c r="C57" s="67">
        <v>27717</v>
      </c>
      <c r="D57" s="68">
        <f t="shared" ca="1" si="3"/>
        <v>47</v>
      </c>
      <c r="E57" s="69" t="s">
        <v>233</v>
      </c>
      <c r="F57" s="70" t="s">
        <v>296</v>
      </c>
      <c r="G57" s="70" t="s">
        <v>770</v>
      </c>
      <c r="H57" s="93" t="s">
        <v>374</v>
      </c>
      <c r="I57" s="71" t="s">
        <v>771</v>
      </c>
      <c r="J57" s="68" t="s">
        <v>335</v>
      </c>
      <c r="K57" s="67">
        <v>44193</v>
      </c>
      <c r="L57" s="77" t="s">
        <v>774</v>
      </c>
      <c r="M57" s="71" t="s">
        <v>772</v>
      </c>
      <c r="N57" s="67">
        <f>DATE(YEAR(K57)+2,MONTH(K57),DAY(K57)-1)</f>
        <v>44922</v>
      </c>
      <c r="O57" s="67"/>
      <c r="P57" s="82"/>
      <c r="Q57" s="71"/>
      <c r="R57" s="68" t="s">
        <v>327</v>
      </c>
      <c r="S57" s="68" t="s">
        <v>241</v>
      </c>
    </row>
    <row r="58" spans="1:19" ht="38.25" hidden="1" x14ac:dyDescent="0.25">
      <c r="A58" s="59">
        <f>MAX($A$2:$A57)+1</f>
        <v>53</v>
      </c>
      <c r="B58" s="66" t="s">
        <v>1046</v>
      </c>
      <c r="C58" s="78"/>
      <c r="D58" s="68" t="str">
        <f t="shared" ca="1" si="3"/>
        <v/>
      </c>
      <c r="E58" s="69" t="s">
        <v>221</v>
      </c>
      <c r="F58" s="70" t="s">
        <v>317</v>
      </c>
      <c r="G58" s="71" t="s">
        <v>679</v>
      </c>
      <c r="H58" s="98"/>
      <c r="I58" s="71" t="s">
        <v>699</v>
      </c>
      <c r="J58" s="68" t="s">
        <v>336</v>
      </c>
      <c r="K58" s="67">
        <v>44715</v>
      </c>
      <c r="L58" s="77" t="s">
        <v>1045</v>
      </c>
      <c r="M58" s="71" t="s">
        <v>704</v>
      </c>
      <c r="N58" s="67">
        <f>DATE(YEAR(K58)+1,MONTH(K58),DAY(K58)-1)</f>
        <v>45079</v>
      </c>
      <c r="O58" s="67"/>
      <c r="P58" s="82"/>
      <c r="Q58" s="71"/>
      <c r="R58" s="68" t="s">
        <v>326</v>
      </c>
      <c r="S58" s="68" t="s">
        <v>240</v>
      </c>
    </row>
    <row r="59" spans="1:19" ht="38.25" hidden="1" x14ac:dyDescent="0.25">
      <c r="A59" s="59">
        <f>MAX($A$2:$A58)+1</f>
        <v>54</v>
      </c>
      <c r="B59" s="66" t="s">
        <v>690</v>
      </c>
      <c r="C59" s="67">
        <v>35626</v>
      </c>
      <c r="D59" s="75">
        <f t="shared" ca="1" si="3"/>
        <v>25</v>
      </c>
      <c r="E59" s="69" t="s">
        <v>233</v>
      </c>
      <c r="F59" s="70" t="s">
        <v>317</v>
      </c>
      <c r="G59" s="71" t="s">
        <v>679</v>
      </c>
      <c r="H59" s="93" t="s">
        <v>165</v>
      </c>
      <c r="I59" s="71" t="s">
        <v>699</v>
      </c>
      <c r="J59" s="68" t="s">
        <v>334</v>
      </c>
      <c r="K59" s="67">
        <v>44371</v>
      </c>
      <c r="L59" s="77" t="s">
        <v>822</v>
      </c>
      <c r="M59" s="71" t="s">
        <v>704</v>
      </c>
      <c r="N59" s="67">
        <f>DATE(YEAR(K59)+2,MONTH(K59),DAY(K59)-1)</f>
        <v>45100</v>
      </c>
      <c r="O59" s="67"/>
      <c r="P59" s="82"/>
      <c r="Q59" s="71"/>
      <c r="R59" s="68" t="s">
        <v>327</v>
      </c>
      <c r="S59" s="68" t="s">
        <v>240</v>
      </c>
    </row>
    <row r="60" spans="1:19" ht="38.25" hidden="1" x14ac:dyDescent="0.25">
      <c r="A60" s="59">
        <f>MAX($A$2:$A59)+1</f>
        <v>55</v>
      </c>
      <c r="B60" s="66" t="s">
        <v>757</v>
      </c>
      <c r="C60" s="74">
        <v>28990</v>
      </c>
      <c r="D60" s="75">
        <f t="shared" ca="1" si="3"/>
        <v>43</v>
      </c>
      <c r="E60" s="69" t="s">
        <v>221</v>
      </c>
      <c r="F60" s="70" t="s">
        <v>297</v>
      </c>
      <c r="G60" s="71" t="s">
        <v>396</v>
      </c>
      <c r="H60" s="93" t="s">
        <v>165</v>
      </c>
      <c r="I60" s="71" t="s">
        <v>725</v>
      </c>
      <c r="J60" s="68" t="s">
        <v>334</v>
      </c>
      <c r="K60" s="74">
        <v>44309</v>
      </c>
      <c r="L60" s="77">
        <v>300</v>
      </c>
      <c r="M60" s="71" t="s">
        <v>726</v>
      </c>
      <c r="N60" s="67">
        <f>DATE(YEAR(K60)+2,MONTH(K60),DAY(K60)-1)</f>
        <v>45038</v>
      </c>
      <c r="O60" s="74"/>
      <c r="P60" s="94"/>
      <c r="Q60" s="71"/>
      <c r="R60" s="68" t="s">
        <v>326</v>
      </c>
      <c r="S60" s="68" t="s">
        <v>240</v>
      </c>
    </row>
    <row r="61" spans="1:19" ht="25.5" hidden="1" x14ac:dyDescent="0.25">
      <c r="A61" s="59">
        <f>MAX($A$2:$A60)+1</f>
        <v>56</v>
      </c>
      <c r="B61" s="66" t="s">
        <v>395</v>
      </c>
      <c r="C61" s="74">
        <v>30735</v>
      </c>
      <c r="D61" s="75">
        <f t="shared" ca="1" si="3"/>
        <v>38</v>
      </c>
      <c r="E61" s="69" t="s">
        <v>221</v>
      </c>
      <c r="F61" s="70" t="s">
        <v>282</v>
      </c>
      <c r="G61" s="71" t="s">
        <v>510</v>
      </c>
      <c r="H61" s="93" t="s">
        <v>372</v>
      </c>
      <c r="I61" s="71" t="s">
        <v>511</v>
      </c>
      <c r="J61" s="68" t="s">
        <v>333</v>
      </c>
      <c r="K61" s="74">
        <v>44559</v>
      </c>
      <c r="L61" s="77" t="s">
        <v>816</v>
      </c>
      <c r="M61" s="71" t="s">
        <v>512</v>
      </c>
      <c r="N61" s="67">
        <f>DATE(YEAR(K61)+4,MONTH(K61),DAY(K61)-1)</f>
        <v>46019</v>
      </c>
      <c r="O61" s="74"/>
      <c r="P61" s="77"/>
      <c r="Q61" s="71"/>
      <c r="R61" s="75" t="s">
        <v>327</v>
      </c>
      <c r="S61" s="75" t="s">
        <v>240</v>
      </c>
    </row>
    <row r="62" spans="1:19" ht="38.25" hidden="1" x14ac:dyDescent="0.25">
      <c r="A62" s="59">
        <f>MAX($A$2:$A61)+1</f>
        <v>57</v>
      </c>
      <c r="B62" s="66" t="s">
        <v>758</v>
      </c>
      <c r="C62" s="74">
        <v>28306</v>
      </c>
      <c r="D62" s="75">
        <f t="shared" ca="1" si="3"/>
        <v>45</v>
      </c>
      <c r="E62" s="69" t="s">
        <v>221</v>
      </c>
      <c r="F62" s="70" t="s">
        <v>297</v>
      </c>
      <c r="G62" s="71" t="s">
        <v>396</v>
      </c>
      <c r="H62" s="93" t="s">
        <v>165</v>
      </c>
      <c r="I62" s="71" t="s">
        <v>725</v>
      </c>
      <c r="J62" s="68" t="s">
        <v>334</v>
      </c>
      <c r="K62" s="74">
        <v>44309</v>
      </c>
      <c r="L62" s="77">
        <v>300</v>
      </c>
      <c r="M62" s="71" t="s">
        <v>726</v>
      </c>
      <c r="N62" s="67">
        <f>DATE(YEAR(K62)+2,MONTH(K62),DAY(K62)-1)</f>
        <v>45038</v>
      </c>
      <c r="O62" s="74"/>
      <c r="P62" s="94"/>
      <c r="Q62" s="71"/>
      <c r="R62" s="68" t="s">
        <v>326</v>
      </c>
      <c r="S62" s="68" t="s">
        <v>240</v>
      </c>
    </row>
    <row r="63" spans="1:19" ht="38.25" hidden="1" x14ac:dyDescent="0.25">
      <c r="A63" s="59">
        <f>MAX($A$2:$A62)+1</f>
        <v>58</v>
      </c>
      <c r="B63" s="66" t="s">
        <v>759</v>
      </c>
      <c r="C63" s="74">
        <v>27192</v>
      </c>
      <c r="D63" s="75">
        <f t="shared" ca="1" si="3"/>
        <v>48</v>
      </c>
      <c r="E63" s="69" t="s">
        <v>221</v>
      </c>
      <c r="F63" s="70" t="s">
        <v>297</v>
      </c>
      <c r="G63" s="71" t="s">
        <v>396</v>
      </c>
      <c r="H63" s="93" t="s">
        <v>165</v>
      </c>
      <c r="I63" s="71" t="s">
        <v>725</v>
      </c>
      <c r="J63" s="68" t="s">
        <v>334</v>
      </c>
      <c r="K63" s="74">
        <v>44309</v>
      </c>
      <c r="L63" s="77">
        <v>300</v>
      </c>
      <c r="M63" s="71" t="s">
        <v>726</v>
      </c>
      <c r="N63" s="67">
        <f>DATE(YEAR(K63)+2,MONTH(K63),DAY(K63)-1)</f>
        <v>45038</v>
      </c>
      <c r="O63" s="74"/>
      <c r="P63" s="94"/>
      <c r="Q63" s="71"/>
      <c r="R63" s="68" t="s">
        <v>326</v>
      </c>
      <c r="S63" s="68" t="s">
        <v>240</v>
      </c>
    </row>
    <row r="64" spans="1:19" ht="51" x14ac:dyDescent="0.25">
      <c r="A64" s="59">
        <f>MAX($A$2:$A63)+1</f>
        <v>59</v>
      </c>
      <c r="B64" s="66" t="s">
        <v>519</v>
      </c>
      <c r="C64" s="74">
        <v>31910</v>
      </c>
      <c r="D64" s="75">
        <f t="shared" ca="1" si="3"/>
        <v>35</v>
      </c>
      <c r="E64" s="69" t="s">
        <v>233</v>
      </c>
      <c r="F64" s="70" t="s">
        <v>282</v>
      </c>
      <c r="G64" s="71" t="s">
        <v>510</v>
      </c>
      <c r="H64" s="93" t="s">
        <v>372</v>
      </c>
      <c r="I64" s="71" t="s">
        <v>511</v>
      </c>
      <c r="J64" s="68" t="s">
        <v>336</v>
      </c>
      <c r="K64" s="67">
        <v>44243</v>
      </c>
      <c r="L64" s="77" t="s">
        <v>106</v>
      </c>
      <c r="M64" s="71" t="s">
        <v>520</v>
      </c>
      <c r="N64" s="67">
        <f>DATE(YEAR(K64)+1,MONTH(K64),DAY(K64)-1)</f>
        <v>44607</v>
      </c>
      <c r="O64" s="67"/>
      <c r="P64" s="94"/>
      <c r="Q64" s="73"/>
      <c r="R64" s="68" t="s">
        <v>327</v>
      </c>
      <c r="S64" s="68" t="s">
        <v>241</v>
      </c>
    </row>
    <row r="65" spans="1:19" ht="63.75" x14ac:dyDescent="0.25">
      <c r="A65" s="59">
        <f>MAX($A$2:$A64)+1</f>
        <v>60</v>
      </c>
      <c r="B65" s="66" t="s">
        <v>464</v>
      </c>
      <c r="C65" s="74">
        <v>27460</v>
      </c>
      <c r="D65" s="75">
        <f t="shared" ca="1" si="3"/>
        <v>47</v>
      </c>
      <c r="E65" s="69" t="s">
        <v>221</v>
      </c>
      <c r="F65" s="70" t="s">
        <v>304</v>
      </c>
      <c r="G65" s="71" t="s">
        <v>461</v>
      </c>
      <c r="H65" s="93" t="s">
        <v>372</v>
      </c>
      <c r="I65" s="71" t="s">
        <v>482</v>
      </c>
      <c r="J65" s="68" t="s">
        <v>336</v>
      </c>
      <c r="K65" s="74">
        <v>44179</v>
      </c>
      <c r="L65" s="76" t="s">
        <v>463</v>
      </c>
      <c r="M65" s="71" t="s">
        <v>472</v>
      </c>
      <c r="N65" s="67">
        <f>DATE(YEAR(O65)+1,MONTH(O65),DAY(O65)-1)</f>
        <v>44907</v>
      </c>
      <c r="O65" s="74">
        <v>44543</v>
      </c>
      <c r="P65" s="77" t="s">
        <v>169</v>
      </c>
      <c r="Q65" s="71" t="s">
        <v>482</v>
      </c>
      <c r="R65" s="68" t="s">
        <v>327</v>
      </c>
      <c r="S65" s="68" t="s">
        <v>241</v>
      </c>
    </row>
    <row r="66" spans="1:19" ht="25.5" hidden="1" x14ac:dyDescent="0.25">
      <c r="A66" s="59">
        <f>MAX($A$2:$A65)+1</f>
        <v>61</v>
      </c>
      <c r="B66" s="66" t="s">
        <v>415</v>
      </c>
      <c r="C66" s="67">
        <v>25650</v>
      </c>
      <c r="D66" s="68">
        <f t="shared" ca="1" si="3"/>
        <v>52</v>
      </c>
      <c r="E66" s="69" t="s">
        <v>221</v>
      </c>
      <c r="F66" s="70" t="s">
        <v>44</v>
      </c>
      <c r="G66" s="71" t="s">
        <v>402</v>
      </c>
      <c r="H66" s="93" t="s">
        <v>165</v>
      </c>
      <c r="I66" s="71" t="s">
        <v>479</v>
      </c>
      <c r="J66" s="68" t="s">
        <v>335</v>
      </c>
      <c r="K66" s="67">
        <v>43826</v>
      </c>
      <c r="L66" s="76" t="s">
        <v>170</v>
      </c>
      <c r="M66" s="71" t="s">
        <v>103</v>
      </c>
      <c r="N66" s="67">
        <f>DATE(YEAR(O66)+2,MONTH(O66),DAY(O66)-1)</f>
        <v>45300</v>
      </c>
      <c r="O66" s="67">
        <v>44571</v>
      </c>
      <c r="P66" s="77" t="s">
        <v>921</v>
      </c>
      <c r="Q66" s="71" t="s">
        <v>479</v>
      </c>
      <c r="R66" s="68" t="s">
        <v>327</v>
      </c>
      <c r="S66" s="68" t="s">
        <v>240</v>
      </c>
    </row>
    <row r="67" spans="1:19" ht="25.5" hidden="1" x14ac:dyDescent="0.25">
      <c r="A67" s="59">
        <f>MAX($A$2:$A66)+1</f>
        <v>62</v>
      </c>
      <c r="B67" s="66" t="s">
        <v>559</v>
      </c>
      <c r="C67" s="74">
        <v>22942</v>
      </c>
      <c r="D67" s="75">
        <f t="shared" ca="1" si="3"/>
        <v>60</v>
      </c>
      <c r="E67" s="69" t="s">
        <v>233</v>
      </c>
      <c r="F67" s="70" t="s">
        <v>303</v>
      </c>
      <c r="G67" s="71" t="s">
        <v>557</v>
      </c>
      <c r="H67" s="93" t="s">
        <v>166</v>
      </c>
      <c r="I67" s="71" t="s">
        <v>582</v>
      </c>
      <c r="J67" s="68" t="s">
        <v>334</v>
      </c>
      <c r="K67" s="74">
        <v>43922</v>
      </c>
      <c r="L67" s="77" t="s">
        <v>776</v>
      </c>
      <c r="M67" s="71" t="s">
        <v>558</v>
      </c>
      <c r="N67" s="67">
        <f>DATE(YEAR(O67)+2,MONTH(O67),DAY(O67)-1)</f>
        <v>45373</v>
      </c>
      <c r="O67" s="67">
        <v>44643</v>
      </c>
      <c r="P67" s="77" t="s">
        <v>885</v>
      </c>
      <c r="Q67" s="73" t="s">
        <v>582</v>
      </c>
      <c r="R67" s="68" t="s">
        <v>327</v>
      </c>
      <c r="S67" s="68" t="s">
        <v>240</v>
      </c>
    </row>
    <row r="68" spans="1:19" ht="38.25" x14ac:dyDescent="0.25">
      <c r="A68" s="59">
        <f>MAX($A$2:$A67)+1</f>
        <v>63</v>
      </c>
      <c r="B68" s="66" t="s">
        <v>907</v>
      </c>
      <c r="C68" s="67">
        <v>35971</v>
      </c>
      <c r="D68" s="75">
        <f t="shared" ca="1" si="3"/>
        <v>24</v>
      </c>
      <c r="E68" s="69" t="s">
        <v>233</v>
      </c>
      <c r="F68" s="70" t="s">
        <v>266</v>
      </c>
      <c r="G68" s="71" t="s">
        <v>664</v>
      </c>
      <c r="H68" s="93" t="s">
        <v>677</v>
      </c>
      <c r="I68" s="71" t="s">
        <v>673</v>
      </c>
      <c r="J68" s="68" t="s">
        <v>334</v>
      </c>
      <c r="K68" s="92">
        <v>44095</v>
      </c>
      <c r="L68" s="76" t="s">
        <v>665</v>
      </c>
      <c r="M68" s="71" t="s">
        <v>666</v>
      </c>
      <c r="N68" s="67">
        <f>DATE(YEAR(K68)+2,MONTH(K68),DAY(K68)-1)</f>
        <v>44824</v>
      </c>
      <c r="O68" s="67"/>
      <c r="P68" s="94"/>
      <c r="Q68" s="71"/>
      <c r="R68" s="68" t="s">
        <v>326</v>
      </c>
      <c r="S68" s="68" t="s">
        <v>241</v>
      </c>
    </row>
    <row r="69" spans="1:19" ht="38.25" x14ac:dyDescent="0.25">
      <c r="A69" s="59">
        <f>MAX($A$2:$A68)+1</f>
        <v>64</v>
      </c>
      <c r="B69" s="66" t="s">
        <v>416</v>
      </c>
      <c r="C69" s="67">
        <v>30926</v>
      </c>
      <c r="D69" s="68">
        <f t="shared" ca="1" si="3"/>
        <v>38</v>
      </c>
      <c r="E69" s="69" t="s">
        <v>233</v>
      </c>
      <c r="F69" s="70" t="s">
        <v>44</v>
      </c>
      <c r="G69" s="71" t="s">
        <v>401</v>
      </c>
      <c r="H69" s="93" t="s">
        <v>372</v>
      </c>
      <c r="I69" s="71" t="s">
        <v>479</v>
      </c>
      <c r="J69" s="68" t="s">
        <v>335</v>
      </c>
      <c r="K69" s="67">
        <v>43266</v>
      </c>
      <c r="L69" s="76" t="s">
        <v>164</v>
      </c>
      <c r="M69" s="71" t="s">
        <v>103</v>
      </c>
      <c r="N69" s="67">
        <f>DATE(YEAR(O69)+2,MONTH(O69),DAY(O69)-1)</f>
        <v>44899</v>
      </c>
      <c r="O69" s="67">
        <v>44170</v>
      </c>
      <c r="P69" s="77" t="s">
        <v>453</v>
      </c>
      <c r="Q69" s="71" t="s">
        <v>479</v>
      </c>
      <c r="R69" s="68" t="s">
        <v>327</v>
      </c>
      <c r="S69" s="68" t="s">
        <v>241</v>
      </c>
    </row>
    <row r="70" spans="1:19" ht="25.5" hidden="1" x14ac:dyDescent="0.25">
      <c r="A70" s="59">
        <f>MAX($A$2:$A69)+1</f>
        <v>65</v>
      </c>
      <c r="B70" s="66" t="s">
        <v>658</v>
      </c>
      <c r="C70" s="67">
        <v>25224</v>
      </c>
      <c r="D70" s="75">
        <f t="shared" ca="1" si="3"/>
        <v>54</v>
      </c>
      <c r="E70" s="69" t="s">
        <v>221</v>
      </c>
      <c r="F70" s="70" t="s">
        <v>323</v>
      </c>
      <c r="G70" s="71" t="s">
        <v>896</v>
      </c>
      <c r="H70" s="93" t="s">
        <v>375</v>
      </c>
      <c r="I70" s="71" t="s">
        <v>661</v>
      </c>
      <c r="J70" s="68" t="s">
        <v>335</v>
      </c>
      <c r="K70" s="67">
        <v>44662</v>
      </c>
      <c r="L70" s="76" t="s">
        <v>897</v>
      </c>
      <c r="M70" s="71" t="s">
        <v>898</v>
      </c>
      <c r="N70" s="67">
        <f>DATE(YEAR(K70)+2,MONTH(K70),DAY(K70)-1)</f>
        <v>45392</v>
      </c>
      <c r="O70" s="67"/>
      <c r="P70" s="94"/>
      <c r="Q70" s="71"/>
      <c r="R70" s="68" t="s">
        <v>327</v>
      </c>
      <c r="S70" s="68" t="s">
        <v>240</v>
      </c>
    </row>
    <row r="71" spans="1:19" ht="25.5" x14ac:dyDescent="0.25">
      <c r="A71" s="59">
        <f>MAX($A$2:$A70)+1</f>
        <v>66</v>
      </c>
      <c r="B71" s="66" t="s">
        <v>550</v>
      </c>
      <c r="C71" s="67">
        <v>24565</v>
      </c>
      <c r="D71" s="75">
        <f t="shared" ca="1" si="3"/>
        <v>55</v>
      </c>
      <c r="E71" s="69" t="s">
        <v>233</v>
      </c>
      <c r="F71" s="70" t="s">
        <v>257</v>
      </c>
      <c r="G71" s="71" t="s">
        <v>555</v>
      </c>
      <c r="H71" s="93" t="s">
        <v>166</v>
      </c>
      <c r="I71" s="71" t="s">
        <v>554</v>
      </c>
      <c r="J71" s="68" t="s">
        <v>335</v>
      </c>
      <c r="K71" s="67">
        <v>43490</v>
      </c>
      <c r="L71" s="77">
        <v>33</v>
      </c>
      <c r="M71" s="71" t="s">
        <v>548</v>
      </c>
      <c r="N71" s="67">
        <f>DATE(YEAR(O71)+2,MONTH(O71),DAY(O71)-1)</f>
        <v>44947</v>
      </c>
      <c r="O71" s="67">
        <v>44218</v>
      </c>
      <c r="P71" s="461" t="s">
        <v>153</v>
      </c>
      <c r="Q71" s="71" t="s">
        <v>554</v>
      </c>
      <c r="R71" s="68" t="s">
        <v>327</v>
      </c>
      <c r="S71" s="68" t="s">
        <v>241</v>
      </c>
    </row>
    <row r="72" spans="1:19" ht="38.25" x14ac:dyDescent="0.25">
      <c r="A72" s="59">
        <f>MAX($A$2:$A71)+1</f>
        <v>67</v>
      </c>
      <c r="B72" s="66" t="s">
        <v>1060</v>
      </c>
      <c r="C72" s="78"/>
      <c r="D72" s="68" t="str">
        <f t="shared" ca="1" si="3"/>
        <v/>
      </c>
      <c r="E72" s="69" t="s">
        <v>221</v>
      </c>
      <c r="F72" s="70" t="s">
        <v>267</v>
      </c>
      <c r="G72" s="70" t="s">
        <v>1065</v>
      </c>
      <c r="H72" s="93" t="s">
        <v>166</v>
      </c>
      <c r="I72" s="71" t="s">
        <v>1067</v>
      </c>
      <c r="J72" s="68" t="s">
        <v>336</v>
      </c>
      <c r="K72" s="67">
        <v>42794</v>
      </c>
      <c r="L72" s="77" t="s">
        <v>897</v>
      </c>
      <c r="M72" s="71" t="s">
        <v>1066</v>
      </c>
      <c r="N72" s="67">
        <f>DATE(YEAR(K72)+1,MONTH(K72),DAY(K72)-1)</f>
        <v>43158</v>
      </c>
      <c r="O72" s="67"/>
      <c r="P72" s="82"/>
      <c r="Q72" s="71"/>
      <c r="R72" s="68" t="s">
        <v>327</v>
      </c>
      <c r="S72" s="68" t="s">
        <v>241</v>
      </c>
    </row>
    <row r="73" spans="1:19" ht="25.5" hidden="1" x14ac:dyDescent="0.25">
      <c r="A73" s="59">
        <f>MAX($A$2:$A72)+1</f>
        <v>68</v>
      </c>
      <c r="B73" s="66" t="s">
        <v>1007</v>
      </c>
      <c r="C73" s="67">
        <v>26353</v>
      </c>
      <c r="D73" s="68">
        <f t="shared" ca="1" si="3"/>
        <v>50</v>
      </c>
      <c r="E73" s="69" t="s">
        <v>221</v>
      </c>
      <c r="F73" s="70" t="s">
        <v>277</v>
      </c>
      <c r="G73" s="70" t="s">
        <v>999</v>
      </c>
      <c r="H73" s="93" t="s">
        <v>165</v>
      </c>
      <c r="I73" s="71" t="s">
        <v>1000</v>
      </c>
      <c r="J73" s="68" t="s">
        <v>336</v>
      </c>
      <c r="K73" s="67">
        <v>44363</v>
      </c>
      <c r="L73" s="77" t="s">
        <v>1002</v>
      </c>
      <c r="M73" s="71" t="s">
        <v>1001</v>
      </c>
      <c r="N73" s="67">
        <f>DATE(YEAR(O73)+1,MONTH(O73),DAY(O73)-1)</f>
        <v>45093</v>
      </c>
      <c r="O73" s="67">
        <v>44729</v>
      </c>
      <c r="P73" s="77" t="s">
        <v>1041</v>
      </c>
      <c r="Q73" s="71" t="s">
        <v>1000</v>
      </c>
      <c r="R73" s="68" t="s">
        <v>326</v>
      </c>
      <c r="S73" s="68" t="s">
        <v>240</v>
      </c>
    </row>
    <row r="74" spans="1:19" ht="25.5" x14ac:dyDescent="0.25">
      <c r="A74" s="59">
        <f>MAX($A$2:$A73)+1</f>
        <v>69</v>
      </c>
      <c r="B74" s="66" t="s">
        <v>581</v>
      </c>
      <c r="C74" s="67">
        <v>38692</v>
      </c>
      <c r="D74" s="75">
        <f t="shared" ca="1" si="3"/>
        <v>17</v>
      </c>
      <c r="E74" s="69" t="s">
        <v>221</v>
      </c>
      <c r="F74" s="70" t="s">
        <v>303</v>
      </c>
      <c r="G74" s="71" t="s">
        <v>557</v>
      </c>
      <c r="H74" s="93" t="s">
        <v>166</v>
      </c>
      <c r="I74" s="71" t="s">
        <v>582</v>
      </c>
      <c r="J74" s="68" t="s">
        <v>603</v>
      </c>
      <c r="K74" s="67">
        <v>43922</v>
      </c>
      <c r="L74" s="461">
        <v>14</v>
      </c>
      <c r="M74" s="71" t="s">
        <v>582</v>
      </c>
      <c r="N74" s="67">
        <f>DATE(YEAR(C74)+16,MONTH(C74),DAY(C74))</f>
        <v>44536</v>
      </c>
      <c r="O74" s="67">
        <v>44225</v>
      </c>
      <c r="P74" s="461" t="s">
        <v>104</v>
      </c>
      <c r="Q74" s="73" t="s">
        <v>582</v>
      </c>
      <c r="R74" s="68" t="s">
        <v>326</v>
      </c>
      <c r="S74" s="68" t="s">
        <v>241</v>
      </c>
    </row>
    <row r="75" spans="1:19" ht="25.5" x14ac:dyDescent="0.25">
      <c r="A75" s="59">
        <f>MAX($A$2:$A74)+1</f>
        <v>70</v>
      </c>
      <c r="B75" s="66" t="s">
        <v>565</v>
      </c>
      <c r="C75" s="67">
        <v>37523</v>
      </c>
      <c r="D75" s="75">
        <f t="shared" ca="1" si="3"/>
        <v>20</v>
      </c>
      <c r="E75" s="69" t="s">
        <v>233</v>
      </c>
      <c r="F75" s="70" t="s">
        <v>303</v>
      </c>
      <c r="G75" s="71" t="s">
        <v>557</v>
      </c>
      <c r="H75" s="93" t="s">
        <v>166</v>
      </c>
      <c r="I75" s="71" t="s">
        <v>582</v>
      </c>
      <c r="J75" s="68" t="s">
        <v>336</v>
      </c>
      <c r="K75" s="67">
        <v>43875</v>
      </c>
      <c r="L75" s="461">
        <v>345</v>
      </c>
      <c r="M75" s="71" t="s">
        <v>561</v>
      </c>
      <c r="N75" s="67">
        <f>DATE(YEAR(O75)+1,MONTH(O75),DAY(O75)-1)</f>
        <v>44589</v>
      </c>
      <c r="O75" s="67">
        <v>44225</v>
      </c>
      <c r="P75" s="461" t="s">
        <v>104</v>
      </c>
      <c r="Q75" s="73" t="s">
        <v>582</v>
      </c>
      <c r="R75" s="68" t="s">
        <v>326</v>
      </c>
      <c r="S75" s="68" t="s">
        <v>241</v>
      </c>
    </row>
    <row r="76" spans="1:19" ht="25.5" hidden="1" x14ac:dyDescent="0.25">
      <c r="A76" s="59">
        <f>MAX($A$2:$A75)+1</f>
        <v>71</v>
      </c>
      <c r="B76" s="66" t="s">
        <v>873</v>
      </c>
      <c r="C76" s="82" t="s">
        <v>874</v>
      </c>
      <c r="D76" s="68">
        <f t="shared" ca="1" si="3"/>
        <v>117</v>
      </c>
      <c r="E76" s="69" t="s">
        <v>221</v>
      </c>
      <c r="F76" s="70" t="s">
        <v>257</v>
      </c>
      <c r="G76" s="71" t="s">
        <v>555</v>
      </c>
      <c r="H76" s="93" t="s">
        <v>166</v>
      </c>
      <c r="I76" s="71" t="s">
        <v>554</v>
      </c>
      <c r="J76" s="68" t="s">
        <v>336</v>
      </c>
      <c r="K76" s="67">
        <v>44623</v>
      </c>
      <c r="L76" s="77" t="s">
        <v>870</v>
      </c>
      <c r="M76" s="71" t="s">
        <v>548</v>
      </c>
      <c r="N76" s="67">
        <f>DATE(YEAR(K76)+1,MONTH(K76),DAY(K76)-1)</f>
        <v>44987</v>
      </c>
      <c r="O76" s="67"/>
      <c r="P76" s="82"/>
      <c r="Q76" s="71"/>
      <c r="R76" s="68" t="s">
        <v>327</v>
      </c>
      <c r="S76" s="68" t="s">
        <v>240</v>
      </c>
    </row>
    <row r="77" spans="1:19" ht="25.5" x14ac:dyDescent="0.25">
      <c r="A77" s="59">
        <f>MAX($A$2:$A76)+1</f>
        <v>72</v>
      </c>
      <c r="B77" s="66" t="s">
        <v>1028</v>
      </c>
      <c r="C77" s="82" t="s">
        <v>1029</v>
      </c>
      <c r="D77" s="68">
        <f t="shared" ca="1" si="3"/>
        <v>117</v>
      </c>
      <c r="E77" s="69" t="s">
        <v>221</v>
      </c>
      <c r="F77" s="70" t="s">
        <v>257</v>
      </c>
      <c r="G77" s="71" t="s">
        <v>555</v>
      </c>
      <c r="H77" s="93" t="s">
        <v>166</v>
      </c>
      <c r="I77" s="71" t="s">
        <v>554</v>
      </c>
      <c r="J77" s="68" t="s">
        <v>335</v>
      </c>
      <c r="K77" s="67">
        <v>43490</v>
      </c>
      <c r="L77" s="77">
        <v>33</v>
      </c>
      <c r="M77" s="71" t="s">
        <v>548</v>
      </c>
      <c r="N77" s="67">
        <f>DATE(YEAR(K77)+2,MONTH(K77),DAY(K77)-1)</f>
        <v>44220</v>
      </c>
      <c r="O77" s="67"/>
      <c r="P77" s="82"/>
      <c r="Q77" s="71"/>
      <c r="R77" s="68" t="s">
        <v>327</v>
      </c>
      <c r="S77" s="68" t="s">
        <v>241</v>
      </c>
    </row>
    <row r="78" spans="1:19" ht="38.25" x14ac:dyDescent="0.25">
      <c r="A78" s="59">
        <f>MAX($A$2:$A77)+1</f>
        <v>73</v>
      </c>
      <c r="B78" s="66" t="s">
        <v>737</v>
      </c>
      <c r="C78" s="67">
        <v>28077</v>
      </c>
      <c r="D78" s="75">
        <f t="shared" ca="1" si="3"/>
        <v>46</v>
      </c>
      <c r="E78" s="69" t="s">
        <v>221</v>
      </c>
      <c r="F78" s="70" t="s">
        <v>253</v>
      </c>
      <c r="G78" s="71" t="s">
        <v>605</v>
      </c>
      <c r="H78" s="93" t="s">
        <v>166</v>
      </c>
      <c r="I78" s="71" t="s">
        <v>607</v>
      </c>
      <c r="J78" s="68" t="s">
        <v>336</v>
      </c>
      <c r="K78" s="67">
        <v>43915</v>
      </c>
      <c r="L78" s="76" t="s">
        <v>657</v>
      </c>
      <c r="M78" s="71" t="s">
        <v>742</v>
      </c>
      <c r="N78" s="67">
        <f>DATE(YEAR(K78)+1,MONTH(K78),DAY(K78)-1)</f>
        <v>44279</v>
      </c>
      <c r="O78" s="67"/>
      <c r="P78" s="94"/>
      <c r="Q78" s="71"/>
      <c r="R78" s="68" t="s">
        <v>327</v>
      </c>
      <c r="S78" s="68" t="s">
        <v>241</v>
      </c>
    </row>
    <row r="79" spans="1:19" ht="38.25" x14ac:dyDescent="0.25">
      <c r="A79" s="59">
        <f>MAX($A$2:$A78)+1</f>
        <v>74</v>
      </c>
      <c r="B79" s="66" t="s">
        <v>684</v>
      </c>
      <c r="C79" s="67">
        <v>22828</v>
      </c>
      <c r="D79" s="75">
        <f t="shared" ca="1" si="3"/>
        <v>60</v>
      </c>
      <c r="E79" s="69" t="s">
        <v>221</v>
      </c>
      <c r="F79" s="70" t="s">
        <v>317</v>
      </c>
      <c r="G79" s="71" t="s">
        <v>679</v>
      </c>
      <c r="H79" s="93" t="s">
        <v>372</v>
      </c>
      <c r="I79" s="71" t="s">
        <v>699</v>
      </c>
      <c r="J79" s="68" t="s">
        <v>334</v>
      </c>
      <c r="K79" s="67">
        <v>44228</v>
      </c>
      <c r="L79" s="77" t="s">
        <v>702</v>
      </c>
      <c r="M79" s="71" t="s">
        <v>704</v>
      </c>
      <c r="N79" s="67">
        <f>DATE(YEAR(K79)+2,MONTH(K79),DAY(K79)-1)</f>
        <v>44957</v>
      </c>
      <c r="O79" s="67"/>
      <c r="P79" s="82"/>
      <c r="Q79" s="71"/>
      <c r="R79" s="68" t="s">
        <v>238</v>
      </c>
      <c r="S79" s="68" t="s">
        <v>241</v>
      </c>
    </row>
    <row r="80" spans="1:19" ht="25.5" hidden="1" x14ac:dyDescent="0.25">
      <c r="A80" s="59">
        <f>MAX($A$2:$A79)+1</f>
        <v>75</v>
      </c>
      <c r="B80" s="66" t="s">
        <v>940</v>
      </c>
      <c r="C80" s="67">
        <v>29700</v>
      </c>
      <c r="D80" s="68">
        <f t="shared" ca="1" si="3"/>
        <v>41</v>
      </c>
      <c r="E80" s="69" t="s">
        <v>221</v>
      </c>
      <c r="F80" s="70" t="s">
        <v>299</v>
      </c>
      <c r="G80" s="70" t="s">
        <v>943</v>
      </c>
      <c r="H80" s="93" t="s">
        <v>166</v>
      </c>
      <c r="I80" s="71" t="s">
        <v>944</v>
      </c>
      <c r="J80" s="68" t="s">
        <v>336</v>
      </c>
      <c r="K80" s="67">
        <v>44728</v>
      </c>
      <c r="L80" s="77" t="s">
        <v>956</v>
      </c>
      <c r="M80" s="71" t="s">
        <v>945</v>
      </c>
      <c r="N80" s="67">
        <f>DATE(YEAR(K80)+1,MONTH(K80),DAY(K80)-1)</f>
        <v>45092</v>
      </c>
      <c r="O80" s="67"/>
      <c r="P80" s="82"/>
      <c r="Q80" s="71"/>
      <c r="R80" s="68" t="s">
        <v>326</v>
      </c>
      <c r="S80" s="68" t="s">
        <v>240</v>
      </c>
    </row>
    <row r="81" spans="1:19" ht="38.25" hidden="1" x14ac:dyDescent="0.25">
      <c r="A81" s="59">
        <f>MAX($A$2:$A80)+1</f>
        <v>76</v>
      </c>
      <c r="B81" s="66" t="s">
        <v>795</v>
      </c>
      <c r="C81" s="67">
        <v>22472</v>
      </c>
      <c r="D81" s="75">
        <f t="shared" ref="D81:D112" ca="1" si="4">IF(OR(ISERROR(YEAR(C81)),ISBLANK(C81)),"",YEAR(TODAY()-C81)-1900)</f>
        <v>61</v>
      </c>
      <c r="E81" s="69" t="s">
        <v>221</v>
      </c>
      <c r="F81" s="70" t="s">
        <v>317</v>
      </c>
      <c r="G81" s="71" t="s">
        <v>679</v>
      </c>
      <c r="H81" s="93" t="s">
        <v>372</v>
      </c>
      <c r="I81" s="71" t="s">
        <v>699</v>
      </c>
      <c r="J81" s="68" t="s">
        <v>334</v>
      </c>
      <c r="K81" s="67">
        <v>44132</v>
      </c>
      <c r="L81" s="77" t="s">
        <v>701</v>
      </c>
      <c r="M81" s="71" t="s">
        <v>704</v>
      </c>
      <c r="N81" s="67">
        <f>DATE(YEAR(O81)+2,MONTH(O81),DAY(O81)-1)</f>
        <v>45592</v>
      </c>
      <c r="O81" s="67">
        <v>44862</v>
      </c>
      <c r="P81" s="77" t="s">
        <v>1043</v>
      </c>
      <c r="Q81" s="71" t="s">
        <v>699</v>
      </c>
      <c r="R81" s="68" t="s">
        <v>326</v>
      </c>
      <c r="S81" s="68" t="s">
        <v>240</v>
      </c>
    </row>
    <row r="82" spans="1:19" ht="25.5" hidden="1" x14ac:dyDescent="0.25">
      <c r="A82" s="59">
        <f>MAX($A$2:$A81)+1</f>
        <v>77</v>
      </c>
      <c r="B82" s="66" t="s">
        <v>526</v>
      </c>
      <c r="C82" s="67">
        <v>26575</v>
      </c>
      <c r="D82" s="75">
        <f t="shared" ca="1" si="4"/>
        <v>50</v>
      </c>
      <c r="E82" s="69" t="s">
        <v>233</v>
      </c>
      <c r="F82" s="70" t="s">
        <v>294</v>
      </c>
      <c r="G82" s="71" t="s">
        <v>525</v>
      </c>
      <c r="H82" s="93" t="s">
        <v>166</v>
      </c>
      <c r="I82" s="71" t="s">
        <v>543</v>
      </c>
      <c r="J82" s="68" t="s">
        <v>335</v>
      </c>
      <c r="K82" s="74">
        <v>43367</v>
      </c>
      <c r="L82" s="76" t="s">
        <v>544</v>
      </c>
      <c r="M82" s="71" t="s">
        <v>546</v>
      </c>
      <c r="N82" s="67">
        <f>DATE(YEAR(O82)+2,MONTH(O82),DAY(O82)-1)</f>
        <v>44974</v>
      </c>
      <c r="O82" s="67">
        <v>44245</v>
      </c>
      <c r="P82" s="461" t="s">
        <v>209</v>
      </c>
      <c r="Q82" s="71" t="s">
        <v>543</v>
      </c>
      <c r="R82" s="68" t="s">
        <v>238</v>
      </c>
      <c r="S82" s="68" t="s">
        <v>240</v>
      </c>
    </row>
    <row r="83" spans="1:19" ht="38.25" hidden="1" x14ac:dyDescent="0.25">
      <c r="A83" s="59">
        <f>MAX($A$2:$A82)+1</f>
        <v>78</v>
      </c>
      <c r="B83" s="66" t="s">
        <v>392</v>
      </c>
      <c r="C83" s="74">
        <v>35309</v>
      </c>
      <c r="D83" s="75">
        <f t="shared" ca="1" si="4"/>
        <v>26</v>
      </c>
      <c r="E83" s="69" t="s">
        <v>221</v>
      </c>
      <c r="F83" s="70" t="s">
        <v>287</v>
      </c>
      <c r="G83" s="71" t="s">
        <v>236</v>
      </c>
      <c r="H83" s="93" t="s">
        <v>165</v>
      </c>
      <c r="I83" s="71" t="s">
        <v>481</v>
      </c>
      <c r="J83" s="68" t="s">
        <v>334</v>
      </c>
      <c r="K83" s="74">
        <v>43990</v>
      </c>
      <c r="L83" s="76" t="s">
        <v>377</v>
      </c>
      <c r="M83" s="71" t="s">
        <v>378</v>
      </c>
      <c r="N83" s="67">
        <f>DATE(YEAR(O83)+2,MONTH(O83),DAY(O83)-1)</f>
        <v>45451</v>
      </c>
      <c r="O83" s="74">
        <v>44721</v>
      </c>
      <c r="P83" s="77" t="s">
        <v>901</v>
      </c>
      <c r="Q83" s="71" t="s">
        <v>481</v>
      </c>
      <c r="R83" s="68" t="s">
        <v>326</v>
      </c>
      <c r="S83" s="68" t="s">
        <v>240</v>
      </c>
    </row>
    <row r="84" spans="1:19" ht="38.25" x14ac:dyDescent="0.25">
      <c r="A84" s="59">
        <f>MAX($A$2:$A83)+1</f>
        <v>79</v>
      </c>
      <c r="B84" s="66" t="s">
        <v>825</v>
      </c>
      <c r="C84" s="67">
        <v>37978</v>
      </c>
      <c r="D84" s="75">
        <f t="shared" ca="1" si="4"/>
        <v>19</v>
      </c>
      <c r="E84" s="69" t="s">
        <v>221</v>
      </c>
      <c r="F84" s="70" t="s">
        <v>317</v>
      </c>
      <c r="G84" s="71" t="s">
        <v>679</v>
      </c>
      <c r="H84" s="93" t="s">
        <v>372</v>
      </c>
      <c r="I84" s="71" t="s">
        <v>699</v>
      </c>
      <c r="J84" s="68" t="s">
        <v>336</v>
      </c>
      <c r="K84" s="67">
        <v>44309</v>
      </c>
      <c r="L84" s="77" t="s">
        <v>862</v>
      </c>
      <c r="M84" s="71" t="s">
        <v>704</v>
      </c>
      <c r="N84" s="67">
        <f>DATE(YEAR(K84)+1,MONTH(K84),DAY(K84)-1)</f>
        <v>44673</v>
      </c>
      <c r="O84" s="67"/>
      <c r="P84" s="82"/>
      <c r="Q84" s="71"/>
      <c r="R84" s="68" t="s">
        <v>238</v>
      </c>
      <c r="S84" s="68" t="s">
        <v>241</v>
      </c>
    </row>
    <row r="85" spans="1:19" ht="25.5" hidden="1" x14ac:dyDescent="0.25">
      <c r="A85" s="59">
        <f>MAX($A$2:$A84)+1</f>
        <v>80</v>
      </c>
      <c r="B85" s="66" t="s">
        <v>542</v>
      </c>
      <c r="C85" s="67">
        <v>26287</v>
      </c>
      <c r="D85" s="75">
        <f t="shared" ca="1" si="4"/>
        <v>51</v>
      </c>
      <c r="E85" s="69" t="s">
        <v>221</v>
      </c>
      <c r="F85" s="70" t="s">
        <v>294</v>
      </c>
      <c r="G85" s="71" t="s">
        <v>525</v>
      </c>
      <c r="H85" s="93" t="s">
        <v>375</v>
      </c>
      <c r="I85" s="71" t="s">
        <v>543</v>
      </c>
      <c r="J85" s="68" t="s">
        <v>335</v>
      </c>
      <c r="K85" s="74">
        <v>43574</v>
      </c>
      <c r="L85" s="76" t="s">
        <v>545</v>
      </c>
      <c r="M85" s="71" t="s">
        <v>546</v>
      </c>
      <c r="N85" s="67">
        <f>DATE(YEAR(O85)+2,MONTH(O85),DAY(O85)-1)</f>
        <v>44974</v>
      </c>
      <c r="O85" s="67">
        <v>44245</v>
      </c>
      <c r="P85" s="461" t="s">
        <v>209</v>
      </c>
      <c r="Q85" s="71" t="s">
        <v>543</v>
      </c>
      <c r="R85" s="68" t="s">
        <v>238</v>
      </c>
      <c r="S85" s="68" t="s">
        <v>240</v>
      </c>
    </row>
    <row r="86" spans="1:19" ht="38.25" hidden="1" x14ac:dyDescent="0.25">
      <c r="A86" s="59">
        <f>MAX($A$2:$A85)+1</f>
        <v>81</v>
      </c>
      <c r="B86" s="66" t="s">
        <v>927</v>
      </c>
      <c r="C86" s="78"/>
      <c r="D86" s="68" t="str">
        <f t="shared" ca="1" si="4"/>
        <v/>
      </c>
      <c r="E86" s="69" t="s">
        <v>233</v>
      </c>
      <c r="F86" s="70" t="s">
        <v>272</v>
      </c>
      <c r="G86" s="71" t="s">
        <v>328</v>
      </c>
      <c r="H86" s="93" t="s">
        <v>165</v>
      </c>
      <c r="I86" s="71" t="s">
        <v>480</v>
      </c>
      <c r="J86" s="68" t="s">
        <v>336</v>
      </c>
      <c r="K86" s="67">
        <v>44610</v>
      </c>
      <c r="L86" s="77" t="s">
        <v>104</v>
      </c>
      <c r="M86" s="71" t="s">
        <v>358</v>
      </c>
      <c r="N86" s="67">
        <f>DATE(YEAR(K86)+1,MONTH(K86),DAY(K86)-1)</f>
        <v>44974</v>
      </c>
      <c r="O86" s="67"/>
      <c r="P86" s="82"/>
      <c r="Q86" s="71"/>
      <c r="R86" s="68" t="s">
        <v>326</v>
      </c>
      <c r="S86" s="68" t="s">
        <v>240</v>
      </c>
    </row>
    <row r="87" spans="1:19" ht="25.5" x14ac:dyDescent="0.25">
      <c r="A87" s="59">
        <f>MAX($A$2:$A86)+1</f>
        <v>82</v>
      </c>
      <c r="B87" s="66" t="s">
        <v>417</v>
      </c>
      <c r="C87" s="67">
        <v>27090</v>
      </c>
      <c r="D87" s="68">
        <f t="shared" ca="1" si="4"/>
        <v>48</v>
      </c>
      <c r="E87" s="69" t="s">
        <v>233</v>
      </c>
      <c r="F87" s="70" t="s">
        <v>44</v>
      </c>
      <c r="G87" s="71" t="s">
        <v>400</v>
      </c>
      <c r="H87" s="93" t="s">
        <v>372</v>
      </c>
      <c r="I87" s="71" t="s">
        <v>479</v>
      </c>
      <c r="J87" s="68" t="s">
        <v>335</v>
      </c>
      <c r="K87" s="67">
        <v>43266</v>
      </c>
      <c r="L87" s="76" t="s">
        <v>164</v>
      </c>
      <c r="M87" s="71" t="s">
        <v>103</v>
      </c>
      <c r="N87" s="67">
        <f>DATE(YEAR(O87)+2,MONTH(O87),DAY(O87)-1)</f>
        <v>44899</v>
      </c>
      <c r="O87" s="67">
        <v>44170</v>
      </c>
      <c r="P87" s="77" t="s">
        <v>453</v>
      </c>
      <c r="Q87" s="71" t="s">
        <v>479</v>
      </c>
      <c r="R87" s="68" t="s">
        <v>327</v>
      </c>
      <c r="S87" s="68" t="s">
        <v>241</v>
      </c>
    </row>
    <row r="88" spans="1:19" ht="25.5" x14ac:dyDescent="0.25">
      <c r="A88" s="59">
        <f>MAX($A$2:$A87)+1</f>
        <v>83</v>
      </c>
      <c r="B88" s="66" t="s">
        <v>446</v>
      </c>
      <c r="C88" s="67">
        <v>25795</v>
      </c>
      <c r="D88" s="68">
        <f t="shared" ca="1" si="4"/>
        <v>52</v>
      </c>
      <c r="E88" s="69" t="s">
        <v>221</v>
      </c>
      <c r="F88" s="70" t="s">
        <v>44</v>
      </c>
      <c r="G88" s="71" t="s">
        <v>398</v>
      </c>
      <c r="H88" s="93" t="s">
        <v>166</v>
      </c>
      <c r="I88" s="71" t="s">
        <v>479</v>
      </c>
      <c r="J88" s="68" t="s">
        <v>336</v>
      </c>
      <c r="K88" s="67">
        <v>44217</v>
      </c>
      <c r="L88" s="76" t="s">
        <v>455</v>
      </c>
      <c r="M88" s="71" t="s">
        <v>103</v>
      </c>
      <c r="N88" s="67">
        <f>DATE(YEAR(K88)+1,MONTH(K88),DAY(K88)-1)</f>
        <v>44581</v>
      </c>
      <c r="O88" s="67"/>
      <c r="P88" s="94"/>
      <c r="Q88" s="73"/>
      <c r="R88" s="68" t="s">
        <v>327</v>
      </c>
      <c r="S88" s="68" t="s">
        <v>241</v>
      </c>
    </row>
    <row r="89" spans="1:19" ht="25.5" x14ac:dyDescent="0.25">
      <c r="A89" s="59">
        <f>MAX($A$2:$A88)+1</f>
        <v>84</v>
      </c>
      <c r="B89" s="66" t="s">
        <v>937</v>
      </c>
      <c r="C89" s="78"/>
      <c r="D89" s="68" t="str">
        <f t="shared" ca="1" si="4"/>
        <v/>
      </c>
      <c r="E89" s="69" t="s">
        <v>221</v>
      </c>
      <c r="F89" s="70" t="s">
        <v>243</v>
      </c>
      <c r="G89" s="70" t="s">
        <v>933</v>
      </c>
      <c r="H89" s="93" t="s">
        <v>166</v>
      </c>
      <c r="I89" s="71" t="s">
        <v>934</v>
      </c>
      <c r="J89" s="68" t="s">
        <v>336</v>
      </c>
      <c r="K89" s="67">
        <v>44496</v>
      </c>
      <c r="L89" s="77" t="s">
        <v>936</v>
      </c>
      <c r="M89" s="71" t="s">
        <v>935</v>
      </c>
      <c r="N89" s="67">
        <f>DATE(YEAR(K89)+1,MONTH(K89),DAY(K89)-1)</f>
        <v>44860</v>
      </c>
      <c r="O89" s="67"/>
      <c r="P89" s="82"/>
      <c r="Q89" s="71"/>
      <c r="R89" s="68" t="s">
        <v>326</v>
      </c>
      <c r="S89" s="68" t="s">
        <v>241</v>
      </c>
    </row>
    <row r="90" spans="1:19" ht="25.5" hidden="1" x14ac:dyDescent="0.25">
      <c r="A90" s="59">
        <f>MAX($A$2:$A89)+1</f>
        <v>85</v>
      </c>
      <c r="B90" s="66" t="s">
        <v>337</v>
      </c>
      <c r="C90" s="67">
        <v>28151</v>
      </c>
      <c r="D90" s="68">
        <f t="shared" ca="1" si="4"/>
        <v>45</v>
      </c>
      <c r="E90" s="69" t="s">
        <v>221</v>
      </c>
      <c r="F90" s="70" t="s">
        <v>44</v>
      </c>
      <c r="G90" s="71" t="s">
        <v>234</v>
      </c>
      <c r="H90" s="93" t="s">
        <v>165</v>
      </c>
      <c r="I90" s="71" t="s">
        <v>479</v>
      </c>
      <c r="J90" s="68" t="s">
        <v>333</v>
      </c>
      <c r="K90" s="67">
        <v>44650</v>
      </c>
      <c r="L90" s="76" t="s">
        <v>880</v>
      </c>
      <c r="M90" s="71" t="s">
        <v>237</v>
      </c>
      <c r="N90" s="67">
        <f>DATE(YEAR(K90)+4,MONTH(K90),DAY(K90)-1)</f>
        <v>46110</v>
      </c>
      <c r="O90" s="67"/>
      <c r="P90" s="94"/>
      <c r="Q90" s="73"/>
      <c r="R90" s="68" t="s">
        <v>327</v>
      </c>
      <c r="S90" s="68" t="s">
        <v>240</v>
      </c>
    </row>
    <row r="91" spans="1:19" ht="25.5" hidden="1" x14ac:dyDescent="0.25">
      <c r="A91" s="59">
        <f>MAX($A$2:$A90)+1</f>
        <v>86</v>
      </c>
      <c r="B91" s="66" t="s">
        <v>418</v>
      </c>
      <c r="C91" s="67">
        <v>37867</v>
      </c>
      <c r="D91" s="68">
        <f t="shared" ca="1" si="4"/>
        <v>19</v>
      </c>
      <c r="E91" s="69" t="s">
        <v>233</v>
      </c>
      <c r="F91" s="70" t="s">
        <v>44</v>
      </c>
      <c r="G91" s="71" t="s">
        <v>234</v>
      </c>
      <c r="H91" s="93" t="s">
        <v>165</v>
      </c>
      <c r="I91" s="71" t="s">
        <v>479</v>
      </c>
      <c r="J91" s="68" t="s">
        <v>335</v>
      </c>
      <c r="K91" s="67">
        <v>44264</v>
      </c>
      <c r="L91" s="76" t="s">
        <v>663</v>
      </c>
      <c r="M91" s="71" t="s">
        <v>152</v>
      </c>
      <c r="N91" s="67">
        <f>DATE(YEAR(K91)+2,MONTH(K91),DAY(K91)-1)</f>
        <v>44993</v>
      </c>
      <c r="O91" s="67"/>
      <c r="P91" s="94"/>
      <c r="Q91" s="73"/>
      <c r="R91" s="68" t="s">
        <v>327</v>
      </c>
      <c r="S91" s="68" t="s">
        <v>240</v>
      </c>
    </row>
    <row r="92" spans="1:19" ht="38.25" x14ac:dyDescent="0.25">
      <c r="A92" s="59">
        <f>MAX($A$2:$A91)+1</f>
        <v>87</v>
      </c>
      <c r="B92" s="66" t="s">
        <v>341</v>
      </c>
      <c r="C92" s="67">
        <v>30520</v>
      </c>
      <c r="D92" s="68">
        <f t="shared" ca="1" si="4"/>
        <v>39</v>
      </c>
      <c r="E92" s="69" t="s">
        <v>233</v>
      </c>
      <c r="F92" s="70" t="s">
        <v>44</v>
      </c>
      <c r="G92" s="71" t="s">
        <v>234</v>
      </c>
      <c r="H92" s="93" t="s">
        <v>166</v>
      </c>
      <c r="I92" s="71" t="s">
        <v>479</v>
      </c>
      <c r="J92" s="68" t="s">
        <v>334</v>
      </c>
      <c r="K92" s="67">
        <v>44207</v>
      </c>
      <c r="L92" s="76" t="s">
        <v>454</v>
      </c>
      <c r="M92" s="71" t="s">
        <v>208</v>
      </c>
      <c r="N92" s="67">
        <f>DATE(YEAR(K92)+2,MONTH(K92),DAY(K92)-1)</f>
        <v>44936</v>
      </c>
      <c r="O92" s="67"/>
      <c r="P92" s="94"/>
      <c r="Q92" s="73"/>
      <c r="R92" s="68" t="s">
        <v>327</v>
      </c>
      <c r="S92" s="68" t="s">
        <v>241</v>
      </c>
    </row>
    <row r="93" spans="1:19" ht="25.5" hidden="1" x14ac:dyDescent="0.25">
      <c r="A93" s="59">
        <f>MAX($A$2:$A92)+1</f>
        <v>88</v>
      </c>
      <c r="B93" s="66" t="s">
        <v>1008</v>
      </c>
      <c r="C93" s="67">
        <v>24878</v>
      </c>
      <c r="D93" s="68">
        <f t="shared" ca="1" si="4"/>
        <v>54</v>
      </c>
      <c r="E93" s="69" t="s">
        <v>221</v>
      </c>
      <c r="F93" s="70" t="s">
        <v>277</v>
      </c>
      <c r="G93" s="70" t="s">
        <v>999</v>
      </c>
      <c r="H93" s="93" t="s">
        <v>165</v>
      </c>
      <c r="I93" s="71" t="s">
        <v>1000</v>
      </c>
      <c r="J93" s="68" t="s">
        <v>336</v>
      </c>
      <c r="K93" s="67">
        <v>44363</v>
      </c>
      <c r="L93" s="77" t="s">
        <v>1002</v>
      </c>
      <c r="M93" s="71" t="s">
        <v>1001</v>
      </c>
      <c r="N93" s="67">
        <f>DATE(YEAR(O93)+1,MONTH(O93),DAY(O93)-1)</f>
        <v>45093</v>
      </c>
      <c r="O93" s="67">
        <v>44729</v>
      </c>
      <c r="P93" s="77" t="s">
        <v>1041</v>
      </c>
      <c r="Q93" s="71" t="s">
        <v>1000</v>
      </c>
      <c r="R93" s="68" t="s">
        <v>326</v>
      </c>
      <c r="S93" s="68" t="s">
        <v>240</v>
      </c>
    </row>
    <row r="94" spans="1:19" ht="38.25" x14ac:dyDescent="0.25">
      <c r="A94" s="59">
        <f>MAX($A$2:$A93)+1</f>
        <v>89</v>
      </c>
      <c r="B94" s="66" t="s">
        <v>1059</v>
      </c>
      <c r="C94" s="78"/>
      <c r="D94" s="68" t="str">
        <f t="shared" ca="1" si="4"/>
        <v/>
      </c>
      <c r="E94" s="69" t="s">
        <v>221</v>
      </c>
      <c r="F94" s="70" t="s">
        <v>267</v>
      </c>
      <c r="G94" s="70" t="s">
        <v>1065</v>
      </c>
      <c r="H94" s="93" t="s">
        <v>166</v>
      </c>
      <c r="I94" s="71" t="s">
        <v>1067</v>
      </c>
      <c r="J94" s="68" t="s">
        <v>336</v>
      </c>
      <c r="K94" s="67">
        <v>42794</v>
      </c>
      <c r="L94" s="77" t="s">
        <v>897</v>
      </c>
      <c r="M94" s="71" t="s">
        <v>1066</v>
      </c>
      <c r="N94" s="67">
        <f>DATE(YEAR(K94)+1,MONTH(K94),DAY(K94)-1)</f>
        <v>43158</v>
      </c>
      <c r="O94" s="67"/>
      <c r="P94" s="82"/>
      <c r="Q94" s="71"/>
      <c r="R94" s="68" t="s">
        <v>327</v>
      </c>
      <c r="S94" s="68" t="s">
        <v>241</v>
      </c>
    </row>
    <row r="95" spans="1:19" ht="38.25" hidden="1" x14ac:dyDescent="0.25">
      <c r="A95" s="59">
        <f>MAX($A$2:$A94)+1</f>
        <v>90</v>
      </c>
      <c r="B95" s="66" t="s">
        <v>709</v>
      </c>
      <c r="C95" s="67">
        <v>32528</v>
      </c>
      <c r="D95" s="75">
        <f t="shared" ca="1" si="4"/>
        <v>34</v>
      </c>
      <c r="E95" s="69" t="s">
        <v>221</v>
      </c>
      <c r="F95" s="70" t="s">
        <v>306</v>
      </c>
      <c r="G95" s="70" t="s">
        <v>584</v>
      </c>
      <c r="H95" s="93" t="s">
        <v>713</v>
      </c>
      <c r="I95" s="71" t="s">
        <v>712</v>
      </c>
      <c r="J95" s="68" t="s">
        <v>335</v>
      </c>
      <c r="K95" s="67">
        <v>44781</v>
      </c>
      <c r="L95" s="77" t="s">
        <v>1025</v>
      </c>
      <c r="M95" s="71" t="s">
        <v>746</v>
      </c>
      <c r="N95" s="67">
        <f>DATE(YEAR(K95)+2,MONTH(K95),DAY(K95)-1)</f>
        <v>45511</v>
      </c>
      <c r="O95" s="67"/>
      <c r="P95" s="82"/>
      <c r="Q95" s="71"/>
      <c r="R95" s="68" t="s">
        <v>327</v>
      </c>
      <c r="S95" s="68" t="s">
        <v>240</v>
      </c>
    </row>
    <row r="96" spans="1:19" ht="51" x14ac:dyDescent="0.25">
      <c r="A96" s="59">
        <f>MAX($A$2:$A95)+1</f>
        <v>91</v>
      </c>
      <c r="B96" s="66" t="s">
        <v>394</v>
      </c>
      <c r="C96" s="74">
        <v>24804</v>
      </c>
      <c r="D96" s="75">
        <f t="shared" ca="1" si="4"/>
        <v>55</v>
      </c>
      <c r="E96" s="69" t="s">
        <v>221</v>
      </c>
      <c r="F96" s="70" t="s">
        <v>287</v>
      </c>
      <c r="G96" s="71" t="s">
        <v>236</v>
      </c>
      <c r="H96" s="93" t="s">
        <v>165</v>
      </c>
      <c r="I96" s="71" t="s">
        <v>481</v>
      </c>
      <c r="J96" s="68" t="s">
        <v>335</v>
      </c>
      <c r="K96" s="74">
        <v>43199</v>
      </c>
      <c r="L96" s="76" t="s">
        <v>380</v>
      </c>
      <c r="M96" s="71" t="s">
        <v>381</v>
      </c>
      <c r="N96" s="67">
        <f>DATE(YEAR(O96)+2,MONTH(O96),DAY(O96)-1)</f>
        <v>44659</v>
      </c>
      <c r="O96" s="74">
        <v>43930</v>
      </c>
      <c r="P96" s="77" t="s">
        <v>382</v>
      </c>
      <c r="Q96" s="71" t="s">
        <v>481</v>
      </c>
      <c r="R96" s="68" t="s">
        <v>326</v>
      </c>
      <c r="S96" s="68" t="s">
        <v>241</v>
      </c>
    </row>
    <row r="97" spans="1:19" ht="25.5" x14ac:dyDescent="0.25">
      <c r="A97" s="59">
        <f>MAX($A$2:$A96)+1</f>
        <v>92</v>
      </c>
      <c r="B97" s="66" t="s">
        <v>875</v>
      </c>
      <c r="C97" s="82" t="s">
        <v>878</v>
      </c>
      <c r="D97" s="68">
        <f t="shared" ca="1" si="4"/>
        <v>117</v>
      </c>
      <c r="E97" s="69" t="s">
        <v>221</v>
      </c>
      <c r="F97" s="70" t="s">
        <v>257</v>
      </c>
      <c r="G97" s="71" t="s">
        <v>555</v>
      </c>
      <c r="H97" s="93" t="s">
        <v>166</v>
      </c>
      <c r="I97" s="71" t="s">
        <v>554</v>
      </c>
      <c r="J97" s="68" t="s">
        <v>336</v>
      </c>
      <c r="K97" s="67">
        <v>44456</v>
      </c>
      <c r="L97" s="77" t="s">
        <v>879</v>
      </c>
      <c r="M97" s="71" t="s">
        <v>548</v>
      </c>
      <c r="N97" s="67">
        <f>DATE(YEAR(K97)+1,MONTH(K97),DAY(K97)-1)</f>
        <v>44820</v>
      </c>
      <c r="O97" s="67"/>
      <c r="P97" s="82"/>
      <c r="Q97" s="71"/>
      <c r="R97" s="68" t="s">
        <v>327</v>
      </c>
      <c r="S97" s="68" t="s">
        <v>241</v>
      </c>
    </row>
    <row r="98" spans="1:19" ht="51" x14ac:dyDescent="0.25">
      <c r="A98" s="59">
        <f>MAX($A$2:$A97)+1</f>
        <v>93</v>
      </c>
      <c r="B98" s="66" t="s">
        <v>641</v>
      </c>
      <c r="C98" s="67">
        <v>35261</v>
      </c>
      <c r="D98" s="75">
        <f t="shared" ca="1" si="4"/>
        <v>26</v>
      </c>
      <c r="E98" s="69" t="s">
        <v>233</v>
      </c>
      <c r="F98" s="70" t="s">
        <v>264</v>
      </c>
      <c r="G98" s="71" t="s">
        <v>639</v>
      </c>
      <c r="H98" s="93" t="s">
        <v>166</v>
      </c>
      <c r="I98" s="71" t="s">
        <v>655</v>
      </c>
      <c r="J98" s="68" t="s">
        <v>335</v>
      </c>
      <c r="K98" s="74">
        <v>43397</v>
      </c>
      <c r="L98" s="77">
        <v>541</v>
      </c>
      <c r="M98" s="71" t="s">
        <v>654</v>
      </c>
      <c r="N98" s="67">
        <f>DATE(YEAR(O98)+2,MONTH(O98),DAY(O98)-1)</f>
        <v>44858</v>
      </c>
      <c r="O98" s="74">
        <v>44129</v>
      </c>
      <c r="P98" s="461" t="s">
        <v>150</v>
      </c>
      <c r="Q98" s="71" t="s">
        <v>655</v>
      </c>
      <c r="R98" s="68" t="s">
        <v>327</v>
      </c>
      <c r="S98" s="68" t="s">
        <v>241</v>
      </c>
    </row>
    <row r="99" spans="1:19" ht="25.5" hidden="1" x14ac:dyDescent="0.25">
      <c r="A99" s="59">
        <f>MAX($A$2:$A98)+1</f>
        <v>94</v>
      </c>
      <c r="B99" s="66" t="s">
        <v>659</v>
      </c>
      <c r="C99" s="67">
        <v>31279</v>
      </c>
      <c r="D99" s="75">
        <f t="shared" ca="1" si="4"/>
        <v>37</v>
      </c>
      <c r="E99" s="69" t="s">
        <v>233</v>
      </c>
      <c r="F99" s="70" t="s">
        <v>323</v>
      </c>
      <c r="G99" s="71" t="s">
        <v>896</v>
      </c>
      <c r="H99" s="93" t="s">
        <v>375</v>
      </c>
      <c r="I99" s="71" t="s">
        <v>661</v>
      </c>
      <c r="J99" s="68" t="s">
        <v>335</v>
      </c>
      <c r="K99" s="67">
        <v>44662</v>
      </c>
      <c r="L99" s="76" t="s">
        <v>897</v>
      </c>
      <c r="M99" s="71" t="s">
        <v>898</v>
      </c>
      <c r="N99" s="67">
        <f>DATE(YEAR(K99)+2,MONTH(K99),DAY(K99)-1)</f>
        <v>45392</v>
      </c>
      <c r="O99" s="67"/>
      <c r="P99" s="94"/>
      <c r="Q99" s="71"/>
      <c r="R99" s="68" t="s">
        <v>327</v>
      </c>
      <c r="S99" s="68" t="s">
        <v>240</v>
      </c>
    </row>
    <row r="100" spans="1:19" ht="25.5" hidden="1" x14ac:dyDescent="0.25">
      <c r="A100" s="59">
        <f>MAX($A$2:$A99)+1</f>
        <v>95</v>
      </c>
      <c r="B100" s="66" t="s">
        <v>1009</v>
      </c>
      <c r="C100" s="67">
        <v>25579</v>
      </c>
      <c r="D100" s="68">
        <f t="shared" ca="1" si="4"/>
        <v>53</v>
      </c>
      <c r="E100" s="69" t="s">
        <v>221</v>
      </c>
      <c r="F100" s="70" t="s">
        <v>277</v>
      </c>
      <c r="G100" s="70" t="s">
        <v>999</v>
      </c>
      <c r="H100" s="93" t="s">
        <v>165</v>
      </c>
      <c r="I100" s="71" t="s">
        <v>1000</v>
      </c>
      <c r="J100" s="68" t="s">
        <v>336</v>
      </c>
      <c r="K100" s="67">
        <v>44363</v>
      </c>
      <c r="L100" s="77" t="s">
        <v>1002</v>
      </c>
      <c r="M100" s="71" t="s">
        <v>1001</v>
      </c>
      <c r="N100" s="67">
        <f>DATE(YEAR(O100)+1,MONTH(O100),DAY(O100)-1)</f>
        <v>45093</v>
      </c>
      <c r="O100" s="67">
        <v>44729</v>
      </c>
      <c r="P100" s="77" t="s">
        <v>1041</v>
      </c>
      <c r="Q100" s="71" t="s">
        <v>1000</v>
      </c>
      <c r="R100" s="68" t="s">
        <v>326</v>
      </c>
      <c r="S100" s="68" t="s">
        <v>240</v>
      </c>
    </row>
    <row r="101" spans="1:19" ht="25.5" hidden="1" x14ac:dyDescent="0.25">
      <c r="A101" s="59">
        <f>MAX($A$2:$A100)+1</f>
        <v>96</v>
      </c>
      <c r="B101" s="66" t="s">
        <v>1010</v>
      </c>
      <c r="C101" s="67">
        <v>24990</v>
      </c>
      <c r="D101" s="68">
        <f t="shared" ca="1" si="4"/>
        <v>54</v>
      </c>
      <c r="E101" s="69" t="s">
        <v>221</v>
      </c>
      <c r="F101" s="70" t="s">
        <v>277</v>
      </c>
      <c r="G101" s="70" t="s">
        <v>999</v>
      </c>
      <c r="H101" s="93" t="s">
        <v>165</v>
      </c>
      <c r="I101" s="71" t="s">
        <v>1000</v>
      </c>
      <c r="J101" s="68" t="s">
        <v>336</v>
      </c>
      <c r="K101" s="67">
        <v>44363</v>
      </c>
      <c r="L101" s="77" t="s">
        <v>1002</v>
      </c>
      <c r="M101" s="71" t="s">
        <v>1001</v>
      </c>
      <c r="N101" s="67">
        <f>DATE(YEAR(O101)+1,MONTH(O101),DAY(O101)-1)</f>
        <v>45093</v>
      </c>
      <c r="O101" s="67">
        <v>44729</v>
      </c>
      <c r="P101" s="77" t="s">
        <v>1041</v>
      </c>
      <c r="Q101" s="71" t="s">
        <v>1000</v>
      </c>
      <c r="R101" s="68" t="s">
        <v>326</v>
      </c>
      <c r="S101" s="68" t="s">
        <v>240</v>
      </c>
    </row>
    <row r="102" spans="1:19" ht="25.5" x14ac:dyDescent="0.25">
      <c r="A102" s="59">
        <f>MAX($A$2:$A101)+1</f>
        <v>97</v>
      </c>
      <c r="B102" s="66" t="s">
        <v>553</v>
      </c>
      <c r="C102" s="67">
        <v>30784</v>
      </c>
      <c r="D102" s="75">
        <f t="shared" ca="1" si="4"/>
        <v>38</v>
      </c>
      <c r="E102" s="69" t="s">
        <v>221</v>
      </c>
      <c r="F102" s="70" t="s">
        <v>257</v>
      </c>
      <c r="G102" s="71" t="s">
        <v>555</v>
      </c>
      <c r="H102" s="93" t="s">
        <v>166</v>
      </c>
      <c r="I102" s="71" t="s">
        <v>554</v>
      </c>
      <c r="J102" s="68" t="s">
        <v>335</v>
      </c>
      <c r="K102" s="67">
        <v>43490</v>
      </c>
      <c r="L102" s="77">
        <v>33</v>
      </c>
      <c r="M102" s="71" t="s">
        <v>548</v>
      </c>
      <c r="N102" s="67">
        <f>DATE(YEAR(O102)+2,MONTH(O102),DAY(O102)-1)</f>
        <v>44948</v>
      </c>
      <c r="O102" s="67">
        <v>44219</v>
      </c>
      <c r="P102" s="77" t="s">
        <v>51</v>
      </c>
      <c r="Q102" s="71" t="s">
        <v>554</v>
      </c>
      <c r="R102" s="68" t="s">
        <v>327</v>
      </c>
      <c r="S102" s="68" t="s">
        <v>241</v>
      </c>
    </row>
    <row r="103" spans="1:19" ht="25.5" hidden="1" x14ac:dyDescent="0.25">
      <c r="A103" s="59">
        <f>MAX($A$2:$A102)+1</f>
        <v>98</v>
      </c>
      <c r="B103" s="66" t="s">
        <v>527</v>
      </c>
      <c r="C103" s="67">
        <v>25992</v>
      </c>
      <c r="D103" s="75">
        <f t="shared" ca="1" si="4"/>
        <v>51</v>
      </c>
      <c r="E103" s="69" t="s">
        <v>233</v>
      </c>
      <c r="F103" s="70" t="s">
        <v>294</v>
      </c>
      <c r="G103" s="71" t="s">
        <v>525</v>
      </c>
      <c r="H103" s="93" t="s">
        <v>166</v>
      </c>
      <c r="I103" s="71" t="s">
        <v>543</v>
      </c>
      <c r="J103" s="68" t="s">
        <v>335</v>
      </c>
      <c r="K103" s="74">
        <v>43367</v>
      </c>
      <c r="L103" s="76" t="s">
        <v>544</v>
      </c>
      <c r="M103" s="71" t="s">
        <v>546</v>
      </c>
      <c r="N103" s="67">
        <f>DATE(YEAR(O103)+2,MONTH(O103),DAY(O103)-1)</f>
        <v>44974</v>
      </c>
      <c r="O103" s="67">
        <v>44245</v>
      </c>
      <c r="P103" s="461" t="s">
        <v>209</v>
      </c>
      <c r="Q103" s="71" t="s">
        <v>543</v>
      </c>
      <c r="R103" s="68" t="s">
        <v>238</v>
      </c>
      <c r="S103" s="68" t="s">
        <v>240</v>
      </c>
    </row>
    <row r="104" spans="1:19" ht="25.5" x14ac:dyDescent="0.25">
      <c r="A104" s="59">
        <f>MAX($A$2:$A103)+1</f>
        <v>99</v>
      </c>
      <c r="B104" s="66" t="s">
        <v>617</v>
      </c>
      <c r="C104" s="67">
        <v>26428</v>
      </c>
      <c r="D104" s="75">
        <f t="shared" ca="1" si="4"/>
        <v>50</v>
      </c>
      <c r="E104" s="69" t="s">
        <v>221</v>
      </c>
      <c r="F104" s="70" t="s">
        <v>100</v>
      </c>
      <c r="G104" s="70" t="s">
        <v>99</v>
      </c>
      <c r="H104" s="93" t="s">
        <v>166</v>
      </c>
      <c r="I104" s="71" t="s">
        <v>628</v>
      </c>
      <c r="J104" s="68" t="s">
        <v>335</v>
      </c>
      <c r="K104" s="67">
        <v>43782</v>
      </c>
      <c r="L104" s="77" t="s">
        <v>626</v>
      </c>
      <c r="M104" s="71" t="s">
        <v>629</v>
      </c>
      <c r="N104" s="67">
        <f>DATE(YEAR(K104)+2,MONTH(K104),DAY(K104)-1)</f>
        <v>44512</v>
      </c>
      <c r="O104" s="67"/>
      <c r="P104" s="94"/>
      <c r="Q104" s="71"/>
      <c r="R104" s="68" t="s">
        <v>327</v>
      </c>
      <c r="S104" s="68" t="s">
        <v>241</v>
      </c>
    </row>
    <row r="105" spans="1:19" ht="38.25" x14ac:dyDescent="0.25">
      <c r="A105" s="59">
        <f>MAX($A$2:$A104)+1</f>
        <v>100</v>
      </c>
      <c r="B105" s="66" t="s">
        <v>669</v>
      </c>
      <c r="C105" s="67">
        <v>29351</v>
      </c>
      <c r="D105" s="75">
        <f t="shared" ca="1" si="4"/>
        <v>42</v>
      </c>
      <c r="E105" s="69" t="s">
        <v>221</v>
      </c>
      <c r="F105" s="70" t="s">
        <v>266</v>
      </c>
      <c r="G105" s="71" t="s">
        <v>675</v>
      </c>
      <c r="H105" s="93" t="s">
        <v>677</v>
      </c>
      <c r="I105" s="71" t="s">
        <v>673</v>
      </c>
      <c r="J105" s="68" t="s">
        <v>334</v>
      </c>
      <c r="K105" s="92">
        <v>44095</v>
      </c>
      <c r="L105" s="76" t="s">
        <v>665</v>
      </c>
      <c r="M105" s="71" t="s">
        <v>666</v>
      </c>
      <c r="N105" s="67">
        <f>DATE(YEAR(K105)+2,MONTH(K105),DAY(K105)-1)</f>
        <v>44824</v>
      </c>
      <c r="O105" s="67"/>
      <c r="P105" s="94"/>
      <c r="Q105" s="71"/>
      <c r="R105" s="68" t="s">
        <v>326</v>
      </c>
      <c r="S105" s="68" t="s">
        <v>241</v>
      </c>
    </row>
    <row r="106" spans="1:19" ht="25.5" hidden="1" x14ac:dyDescent="0.25">
      <c r="A106" s="59">
        <f>MAX($A$2:$A105)+1</f>
        <v>101</v>
      </c>
      <c r="B106" s="66" t="s">
        <v>1011</v>
      </c>
      <c r="C106" s="67">
        <v>37296</v>
      </c>
      <c r="D106" s="68">
        <f t="shared" ca="1" si="4"/>
        <v>20</v>
      </c>
      <c r="E106" s="69" t="s">
        <v>221</v>
      </c>
      <c r="F106" s="70" t="s">
        <v>277</v>
      </c>
      <c r="G106" s="70" t="s">
        <v>999</v>
      </c>
      <c r="H106" s="93" t="s">
        <v>165</v>
      </c>
      <c r="I106" s="71" t="s">
        <v>1000</v>
      </c>
      <c r="J106" s="68" t="s">
        <v>336</v>
      </c>
      <c r="K106" s="67">
        <v>44363</v>
      </c>
      <c r="L106" s="77" t="s">
        <v>1002</v>
      </c>
      <c r="M106" s="71" t="s">
        <v>1001</v>
      </c>
      <c r="N106" s="67">
        <f>DATE(YEAR(O106)+1,MONTH(O106),DAY(O106)-1)</f>
        <v>45093</v>
      </c>
      <c r="O106" s="67">
        <v>44729</v>
      </c>
      <c r="P106" s="77" t="s">
        <v>1041</v>
      </c>
      <c r="Q106" s="71" t="s">
        <v>1000</v>
      </c>
      <c r="R106" s="68" t="s">
        <v>326</v>
      </c>
      <c r="S106" s="68" t="s">
        <v>240</v>
      </c>
    </row>
    <row r="107" spans="1:19" ht="25.5" hidden="1" x14ac:dyDescent="0.25">
      <c r="A107" s="59">
        <f>MAX($A$2:$A106)+1</f>
        <v>102</v>
      </c>
      <c r="B107" s="66" t="s">
        <v>914</v>
      </c>
      <c r="C107" s="78"/>
      <c r="D107" s="68" t="str">
        <f t="shared" ca="1" si="4"/>
        <v/>
      </c>
      <c r="E107" s="69" t="s">
        <v>233</v>
      </c>
      <c r="F107" s="70" t="s">
        <v>303</v>
      </c>
      <c r="G107" s="70" t="s">
        <v>577</v>
      </c>
      <c r="H107" s="93" t="s">
        <v>372</v>
      </c>
      <c r="I107" s="71" t="s">
        <v>582</v>
      </c>
      <c r="J107" s="68" t="s">
        <v>336</v>
      </c>
      <c r="K107" s="67">
        <v>44625</v>
      </c>
      <c r="L107" s="77" t="s">
        <v>909</v>
      </c>
      <c r="M107" s="71" t="s">
        <v>579</v>
      </c>
      <c r="N107" s="67">
        <f>DATE(YEAR(K107)+1,MONTH(K107),DAY(K107)-1)</f>
        <v>44989</v>
      </c>
      <c r="O107" s="67"/>
      <c r="P107" s="82"/>
      <c r="Q107" s="71"/>
      <c r="R107" s="68" t="s">
        <v>326</v>
      </c>
      <c r="S107" s="68" t="s">
        <v>240</v>
      </c>
    </row>
    <row r="108" spans="1:19" ht="25.5" hidden="1" x14ac:dyDescent="0.25">
      <c r="A108" s="59">
        <f>MAX($A$2:$A107)+1</f>
        <v>103</v>
      </c>
      <c r="B108" s="66" t="s">
        <v>528</v>
      </c>
      <c r="C108" s="67">
        <v>24011</v>
      </c>
      <c r="D108" s="75">
        <f t="shared" ca="1" si="4"/>
        <v>57</v>
      </c>
      <c r="E108" s="69" t="s">
        <v>221</v>
      </c>
      <c r="F108" s="70" t="s">
        <v>294</v>
      </c>
      <c r="G108" s="71" t="s">
        <v>525</v>
      </c>
      <c r="H108" s="93" t="s">
        <v>375</v>
      </c>
      <c r="I108" s="71" t="s">
        <v>543</v>
      </c>
      <c r="J108" s="68" t="s">
        <v>335</v>
      </c>
      <c r="K108" s="74">
        <v>43367</v>
      </c>
      <c r="L108" s="76" t="s">
        <v>544</v>
      </c>
      <c r="M108" s="71" t="s">
        <v>546</v>
      </c>
      <c r="N108" s="67">
        <f>DATE(YEAR(O108)+2,MONTH(O108),DAY(O108)-1)</f>
        <v>44974</v>
      </c>
      <c r="O108" s="67">
        <v>44245</v>
      </c>
      <c r="P108" s="461" t="s">
        <v>209</v>
      </c>
      <c r="Q108" s="71" t="s">
        <v>543</v>
      </c>
      <c r="R108" s="68" t="s">
        <v>238</v>
      </c>
      <c r="S108" s="68" t="s">
        <v>240</v>
      </c>
    </row>
    <row r="109" spans="1:19" ht="38.25" x14ac:dyDescent="0.25">
      <c r="A109" s="59">
        <f>MAX($A$2:$A108)+1</f>
        <v>104</v>
      </c>
      <c r="B109" s="66" t="s">
        <v>826</v>
      </c>
      <c r="C109" s="67">
        <v>36616</v>
      </c>
      <c r="D109" s="75">
        <f t="shared" ca="1" si="4"/>
        <v>22</v>
      </c>
      <c r="E109" s="69" t="s">
        <v>233</v>
      </c>
      <c r="F109" s="70" t="s">
        <v>317</v>
      </c>
      <c r="G109" s="71" t="s">
        <v>679</v>
      </c>
      <c r="H109" s="93" t="s">
        <v>165</v>
      </c>
      <c r="I109" s="71" t="s">
        <v>699</v>
      </c>
      <c r="J109" s="68" t="s">
        <v>334</v>
      </c>
      <c r="K109" s="67">
        <v>44371</v>
      </c>
      <c r="L109" s="77" t="s">
        <v>862</v>
      </c>
      <c r="M109" s="71" t="s">
        <v>704</v>
      </c>
      <c r="N109" s="67">
        <f>DATE(YEAR(K109)+1,MONTH(K109),DAY(K109)-1)</f>
        <v>44735</v>
      </c>
      <c r="O109" s="67"/>
      <c r="P109" s="82"/>
      <c r="Q109" s="71"/>
      <c r="R109" s="68" t="s">
        <v>238</v>
      </c>
      <c r="S109" s="68" t="s">
        <v>241</v>
      </c>
    </row>
    <row r="110" spans="1:19" ht="51" x14ac:dyDescent="0.25">
      <c r="A110" s="59">
        <f>MAX($A$2:$A109)+1</f>
        <v>105</v>
      </c>
      <c r="B110" s="66" t="s">
        <v>640</v>
      </c>
      <c r="C110" s="67">
        <v>35763</v>
      </c>
      <c r="D110" s="75">
        <f t="shared" ca="1" si="4"/>
        <v>25</v>
      </c>
      <c r="E110" s="69" t="s">
        <v>221</v>
      </c>
      <c r="F110" s="70" t="s">
        <v>264</v>
      </c>
      <c r="G110" s="71" t="s">
        <v>639</v>
      </c>
      <c r="H110" s="93" t="s">
        <v>166</v>
      </c>
      <c r="I110" s="71" t="s">
        <v>655</v>
      </c>
      <c r="J110" s="68" t="s">
        <v>335</v>
      </c>
      <c r="K110" s="74">
        <v>43397</v>
      </c>
      <c r="L110" s="77">
        <v>541</v>
      </c>
      <c r="M110" s="71" t="s">
        <v>654</v>
      </c>
      <c r="N110" s="67">
        <f>DATE(YEAR(O110)+2,MONTH(O110),DAY(O110)-1)</f>
        <v>44858</v>
      </c>
      <c r="O110" s="74">
        <v>44129</v>
      </c>
      <c r="P110" s="461" t="s">
        <v>150</v>
      </c>
      <c r="Q110" s="71" t="s">
        <v>655</v>
      </c>
      <c r="R110" s="68" t="s">
        <v>327</v>
      </c>
      <c r="S110" s="68" t="s">
        <v>241</v>
      </c>
    </row>
    <row r="111" spans="1:19" ht="25.5" x14ac:dyDescent="0.25">
      <c r="A111" s="59">
        <f>MAX($A$2:$A110)+1</f>
        <v>106</v>
      </c>
      <c r="B111" s="66" t="s">
        <v>443</v>
      </c>
      <c r="C111" s="67">
        <v>38050</v>
      </c>
      <c r="D111" s="68">
        <f t="shared" ca="1" si="4"/>
        <v>18</v>
      </c>
      <c r="E111" s="69" t="s">
        <v>221</v>
      </c>
      <c r="F111" s="70" t="s">
        <v>44</v>
      </c>
      <c r="G111" s="71" t="s">
        <v>234</v>
      </c>
      <c r="H111" s="93" t="s">
        <v>165</v>
      </c>
      <c r="I111" s="71" t="s">
        <v>479</v>
      </c>
      <c r="J111" s="68" t="s">
        <v>336</v>
      </c>
      <c r="K111" s="67">
        <v>44264</v>
      </c>
      <c r="L111" s="76" t="s">
        <v>663</v>
      </c>
      <c r="M111" s="71" t="s">
        <v>479</v>
      </c>
      <c r="N111" s="67">
        <f>DATE(YEAR(K111)+1,MONTH(K111),DAY(K111)-1)</f>
        <v>44628</v>
      </c>
      <c r="O111" s="67"/>
      <c r="P111" s="94"/>
      <c r="Q111" s="73"/>
      <c r="R111" s="68" t="s">
        <v>327</v>
      </c>
      <c r="S111" s="68" t="s">
        <v>241</v>
      </c>
    </row>
    <row r="112" spans="1:19" ht="25.5" hidden="1" x14ac:dyDescent="0.25">
      <c r="A112" s="59">
        <f>MAX($A$2:$A111)+1</f>
        <v>107</v>
      </c>
      <c r="B112" s="66" t="s">
        <v>632</v>
      </c>
      <c r="C112" s="67">
        <v>22009</v>
      </c>
      <c r="D112" s="75">
        <f t="shared" ca="1" si="4"/>
        <v>62</v>
      </c>
      <c r="E112" s="69" t="s">
        <v>221</v>
      </c>
      <c r="F112" s="70" t="s">
        <v>100</v>
      </c>
      <c r="G112" s="70" t="s">
        <v>99</v>
      </c>
      <c r="H112" s="93" t="s">
        <v>375</v>
      </c>
      <c r="I112" s="71" t="s">
        <v>628</v>
      </c>
      <c r="J112" s="68" t="s">
        <v>333</v>
      </c>
      <c r="K112" s="67">
        <v>44193</v>
      </c>
      <c r="L112" s="77" t="s">
        <v>634</v>
      </c>
      <c r="M112" s="71" t="s">
        <v>237</v>
      </c>
      <c r="N112" s="67">
        <f>DATE(YEAR(K112)+4,MONTH(K112),DAY(K112)-1)</f>
        <v>45653</v>
      </c>
      <c r="O112" s="67"/>
      <c r="P112" s="94"/>
      <c r="Q112" s="71"/>
      <c r="R112" s="68" t="s">
        <v>326</v>
      </c>
      <c r="S112" s="68" t="s">
        <v>240</v>
      </c>
    </row>
    <row r="113" spans="1:19" ht="25.5" hidden="1" x14ac:dyDescent="0.25">
      <c r="A113" s="59">
        <f>MAX($A$2:$A112)+1</f>
        <v>108</v>
      </c>
      <c r="B113" s="66" t="s">
        <v>748</v>
      </c>
      <c r="C113" s="67">
        <v>28512</v>
      </c>
      <c r="D113" s="75">
        <f t="shared" ref="D113:D144" ca="1" si="5">IF(OR(ISERROR(YEAR(C113)),ISBLANK(C113)),"",YEAR(TODAY()-C113)-1900)</f>
        <v>45</v>
      </c>
      <c r="E113" s="69" t="s">
        <v>233</v>
      </c>
      <c r="F113" s="70" t="s">
        <v>44</v>
      </c>
      <c r="G113" s="71" t="s">
        <v>749</v>
      </c>
      <c r="H113" s="93" t="s">
        <v>375</v>
      </c>
      <c r="I113" s="71" t="s">
        <v>479</v>
      </c>
      <c r="J113" s="68" t="s">
        <v>336</v>
      </c>
      <c r="K113" s="67">
        <v>44333</v>
      </c>
      <c r="L113" s="76" t="s">
        <v>750</v>
      </c>
      <c r="M113" s="71" t="s">
        <v>103</v>
      </c>
      <c r="N113" s="67">
        <f>DATE(YEAR(O113)+1,MONTH(O113),DAY(O113)-1)</f>
        <v>45061</v>
      </c>
      <c r="O113" s="67">
        <v>44697</v>
      </c>
      <c r="P113" s="77" t="s">
        <v>884</v>
      </c>
      <c r="Q113" s="71" t="s">
        <v>479</v>
      </c>
      <c r="R113" s="68" t="s">
        <v>326</v>
      </c>
      <c r="S113" s="68" t="s">
        <v>240</v>
      </c>
    </row>
    <row r="114" spans="1:19" ht="38.25" x14ac:dyDescent="0.25">
      <c r="A114" s="59">
        <f>MAX($A$2:$A113)+1</f>
        <v>109</v>
      </c>
      <c r="B114" s="66" t="s">
        <v>473</v>
      </c>
      <c r="C114" s="67">
        <v>28760</v>
      </c>
      <c r="D114" s="68">
        <f t="shared" ca="1" si="5"/>
        <v>44</v>
      </c>
      <c r="E114" s="69" t="s">
        <v>221</v>
      </c>
      <c r="F114" s="70" t="s">
        <v>280</v>
      </c>
      <c r="G114" s="71" t="s">
        <v>474</v>
      </c>
      <c r="H114" s="93" t="s">
        <v>166</v>
      </c>
      <c r="I114" s="71" t="s">
        <v>475</v>
      </c>
      <c r="J114" s="68" t="s">
        <v>336</v>
      </c>
      <c r="K114" s="464">
        <v>40828</v>
      </c>
      <c r="L114" s="466" t="s">
        <v>476</v>
      </c>
      <c r="M114" s="465" t="s">
        <v>484</v>
      </c>
      <c r="N114" s="464">
        <f>DATE(YEAR(K114)+2,MONTH(K114),DAY(K114)-1)</f>
        <v>41558</v>
      </c>
      <c r="O114" s="67"/>
      <c r="P114" s="94"/>
      <c r="Q114" s="73"/>
      <c r="R114" s="68"/>
      <c r="S114" s="68" t="s">
        <v>241</v>
      </c>
    </row>
    <row r="115" spans="1:19" ht="25.5" hidden="1" x14ac:dyDescent="0.25">
      <c r="A115" s="59">
        <f>MAX($A$2:$A114)+1</f>
        <v>110</v>
      </c>
      <c r="B115" s="66" t="s">
        <v>980</v>
      </c>
      <c r="C115" s="67">
        <v>23297</v>
      </c>
      <c r="D115" s="68">
        <f t="shared" ca="1" si="5"/>
        <v>59</v>
      </c>
      <c r="E115" s="69" t="s">
        <v>221</v>
      </c>
      <c r="F115" s="70" t="s">
        <v>299</v>
      </c>
      <c r="G115" s="70" t="s">
        <v>943</v>
      </c>
      <c r="H115" s="98"/>
      <c r="I115" s="71" t="s">
        <v>944</v>
      </c>
      <c r="J115" s="68" t="s">
        <v>336</v>
      </c>
      <c r="K115" s="67">
        <v>44701</v>
      </c>
      <c r="L115" s="77" t="s">
        <v>979</v>
      </c>
      <c r="M115" s="71" t="s">
        <v>945</v>
      </c>
      <c r="N115" s="67">
        <f>DATE(YEAR(K115)+1,MONTH(K115),DAY(K115)-1)</f>
        <v>45065</v>
      </c>
      <c r="O115" s="67"/>
      <c r="P115" s="82"/>
      <c r="Q115" s="71"/>
      <c r="R115" s="68" t="s">
        <v>326</v>
      </c>
      <c r="S115" s="68" t="s">
        <v>240</v>
      </c>
    </row>
    <row r="116" spans="1:19" ht="25.5" hidden="1" x14ac:dyDescent="0.25">
      <c r="A116" s="59">
        <f>MAX($A$2:$A115)+1</f>
        <v>111</v>
      </c>
      <c r="B116" s="66" t="s">
        <v>1012</v>
      </c>
      <c r="C116" s="67">
        <v>31664</v>
      </c>
      <c r="D116" s="68">
        <f t="shared" ca="1" si="5"/>
        <v>36</v>
      </c>
      <c r="E116" s="69" t="s">
        <v>233</v>
      </c>
      <c r="F116" s="70" t="s">
        <v>277</v>
      </c>
      <c r="G116" s="70" t="s">
        <v>999</v>
      </c>
      <c r="H116" s="93" t="s">
        <v>165</v>
      </c>
      <c r="I116" s="71" t="s">
        <v>1000</v>
      </c>
      <c r="J116" s="68" t="s">
        <v>336</v>
      </c>
      <c r="K116" s="67">
        <v>44363</v>
      </c>
      <c r="L116" s="77" t="s">
        <v>1002</v>
      </c>
      <c r="M116" s="71" t="s">
        <v>1001</v>
      </c>
      <c r="N116" s="67">
        <f>DATE(YEAR(O116)+1,MONTH(O116),DAY(O116)-1)</f>
        <v>45093</v>
      </c>
      <c r="O116" s="67">
        <v>44729</v>
      </c>
      <c r="P116" s="77" t="s">
        <v>1041</v>
      </c>
      <c r="Q116" s="71" t="s">
        <v>1000</v>
      </c>
      <c r="R116" s="68" t="s">
        <v>326</v>
      </c>
      <c r="S116" s="68" t="s">
        <v>240</v>
      </c>
    </row>
    <row r="117" spans="1:19" ht="38.25" x14ac:dyDescent="0.25">
      <c r="A117" s="59">
        <f>MAX($A$2:$A116)+1</f>
        <v>112</v>
      </c>
      <c r="B117" s="66" t="s">
        <v>827</v>
      </c>
      <c r="C117" s="67">
        <v>35520</v>
      </c>
      <c r="D117" s="75">
        <f t="shared" ca="1" si="5"/>
        <v>25</v>
      </c>
      <c r="E117" s="69" t="s">
        <v>233</v>
      </c>
      <c r="F117" s="70" t="s">
        <v>317</v>
      </c>
      <c r="G117" s="71" t="s">
        <v>679</v>
      </c>
      <c r="H117" s="93" t="s">
        <v>372</v>
      </c>
      <c r="I117" s="71" t="s">
        <v>699</v>
      </c>
      <c r="J117" s="68" t="s">
        <v>336</v>
      </c>
      <c r="K117" s="67">
        <v>44309</v>
      </c>
      <c r="L117" s="77" t="s">
        <v>862</v>
      </c>
      <c r="M117" s="71" t="s">
        <v>704</v>
      </c>
      <c r="N117" s="67">
        <f>DATE(YEAR(K117)+1,MONTH(K117),DAY(K117)-1)</f>
        <v>44673</v>
      </c>
      <c r="O117" s="67"/>
      <c r="P117" s="82"/>
      <c r="Q117" s="71"/>
      <c r="R117" s="68" t="s">
        <v>238</v>
      </c>
      <c r="S117" s="68" t="s">
        <v>241</v>
      </c>
    </row>
    <row r="118" spans="1:19" ht="38.25" hidden="1" x14ac:dyDescent="0.25">
      <c r="A118" s="59">
        <f>MAX($A$2:$A117)+1</f>
        <v>113</v>
      </c>
      <c r="B118" s="66" t="s">
        <v>733</v>
      </c>
      <c r="C118" s="67">
        <v>24980</v>
      </c>
      <c r="D118" s="68">
        <f t="shared" ca="1" si="5"/>
        <v>54</v>
      </c>
      <c r="E118" s="69" t="s">
        <v>221</v>
      </c>
      <c r="F118" s="70" t="s">
        <v>253</v>
      </c>
      <c r="G118" s="71" t="s">
        <v>605</v>
      </c>
      <c r="H118" s="93" t="s">
        <v>166</v>
      </c>
      <c r="I118" s="71" t="s">
        <v>607</v>
      </c>
      <c r="J118" s="68" t="s">
        <v>335</v>
      </c>
      <c r="K118" s="67">
        <v>43171</v>
      </c>
      <c r="L118" s="76" t="s">
        <v>740</v>
      </c>
      <c r="M118" s="71" t="s">
        <v>742</v>
      </c>
      <c r="N118" s="67">
        <f>DATE(YEAR(O118)+2,MONTH(O118),DAY(O118)-1)</f>
        <v>45336</v>
      </c>
      <c r="O118" s="67">
        <v>44607</v>
      </c>
      <c r="P118" s="77" t="s">
        <v>743</v>
      </c>
      <c r="Q118" s="71" t="s">
        <v>607</v>
      </c>
      <c r="R118" s="68" t="s">
        <v>326</v>
      </c>
      <c r="S118" s="68" t="s">
        <v>240</v>
      </c>
    </row>
    <row r="119" spans="1:19" ht="25.5" hidden="1" x14ac:dyDescent="0.25">
      <c r="A119" s="59">
        <f>MAX($A$2:$A118)+1</f>
        <v>114</v>
      </c>
      <c r="B119" s="66" t="s">
        <v>915</v>
      </c>
      <c r="C119" s="78"/>
      <c r="D119" s="68" t="str">
        <f t="shared" ca="1" si="5"/>
        <v/>
      </c>
      <c r="E119" s="69" t="s">
        <v>221</v>
      </c>
      <c r="F119" s="70" t="s">
        <v>303</v>
      </c>
      <c r="G119" s="70" t="s">
        <v>577</v>
      </c>
      <c r="H119" s="93" t="s">
        <v>372</v>
      </c>
      <c r="I119" s="71" t="s">
        <v>582</v>
      </c>
      <c r="J119" s="68" t="s">
        <v>336</v>
      </c>
      <c r="K119" s="67">
        <v>44625</v>
      </c>
      <c r="L119" s="77" t="s">
        <v>909</v>
      </c>
      <c r="M119" s="71" t="s">
        <v>579</v>
      </c>
      <c r="N119" s="67">
        <f>DATE(YEAR(K119)+1,MONTH(K119),DAY(K119)-1)</f>
        <v>44989</v>
      </c>
      <c r="O119" s="67"/>
      <c r="P119" s="82"/>
      <c r="Q119" s="71"/>
      <c r="R119" s="68" t="s">
        <v>326</v>
      </c>
      <c r="S119" s="68" t="s">
        <v>240</v>
      </c>
    </row>
    <row r="120" spans="1:19" ht="38.25" x14ac:dyDescent="0.25">
      <c r="A120" s="59">
        <f>MAX($A$2:$A119)+1</f>
        <v>115</v>
      </c>
      <c r="B120" s="66" t="s">
        <v>828</v>
      </c>
      <c r="C120" s="67">
        <v>35972</v>
      </c>
      <c r="D120" s="75">
        <f t="shared" ca="1" si="5"/>
        <v>24</v>
      </c>
      <c r="E120" s="69" t="s">
        <v>233</v>
      </c>
      <c r="F120" s="70" t="s">
        <v>317</v>
      </c>
      <c r="G120" s="71" t="s">
        <v>679</v>
      </c>
      <c r="H120" s="93" t="s">
        <v>372</v>
      </c>
      <c r="I120" s="71" t="s">
        <v>699</v>
      </c>
      <c r="J120" s="68" t="s">
        <v>336</v>
      </c>
      <c r="K120" s="67">
        <v>44309</v>
      </c>
      <c r="L120" s="77" t="s">
        <v>862</v>
      </c>
      <c r="M120" s="71" t="s">
        <v>704</v>
      </c>
      <c r="N120" s="67">
        <f>DATE(YEAR(K120)+1,MONTH(K120),DAY(K120)-1)</f>
        <v>44673</v>
      </c>
      <c r="O120" s="67"/>
      <c r="P120" s="82"/>
      <c r="Q120" s="71"/>
      <c r="R120" s="68" t="s">
        <v>238</v>
      </c>
      <c r="S120" s="68" t="s">
        <v>241</v>
      </c>
    </row>
    <row r="121" spans="1:19" ht="25.5" hidden="1" x14ac:dyDescent="0.25">
      <c r="A121" s="59">
        <f>MAX($A$2:$A120)+1</f>
        <v>116</v>
      </c>
      <c r="B121" s="66" t="s">
        <v>812</v>
      </c>
      <c r="C121" s="67">
        <v>28728</v>
      </c>
      <c r="D121" s="68">
        <f t="shared" ca="1" si="5"/>
        <v>44</v>
      </c>
      <c r="E121" s="69" t="s">
        <v>221</v>
      </c>
      <c r="F121" s="70" t="s">
        <v>100</v>
      </c>
      <c r="G121" s="70" t="s">
        <v>99</v>
      </c>
      <c r="H121" s="93" t="s">
        <v>372</v>
      </c>
      <c r="I121" s="71" t="s">
        <v>628</v>
      </c>
      <c r="J121" s="68" t="s">
        <v>334</v>
      </c>
      <c r="K121" s="67">
        <v>44490</v>
      </c>
      <c r="L121" s="77" t="s">
        <v>814</v>
      </c>
      <c r="M121" s="71" t="s">
        <v>815</v>
      </c>
      <c r="N121" s="67">
        <f>DATE(YEAR(K121)+2,MONTH(K121),DAY(K121)-1)</f>
        <v>45219</v>
      </c>
      <c r="O121" s="67"/>
      <c r="P121" s="82"/>
      <c r="Q121" s="71"/>
      <c r="R121" s="68" t="s">
        <v>326</v>
      </c>
      <c r="S121" s="68" t="s">
        <v>240</v>
      </c>
    </row>
    <row r="122" spans="1:19" ht="51" hidden="1" x14ac:dyDescent="0.25">
      <c r="A122" s="59">
        <f>MAX($A$2:$A121)+1</f>
        <v>117</v>
      </c>
      <c r="B122" s="66" t="s">
        <v>651</v>
      </c>
      <c r="C122" s="67">
        <v>27141</v>
      </c>
      <c r="D122" s="75">
        <f t="shared" ca="1" si="5"/>
        <v>48</v>
      </c>
      <c r="E122" s="69" t="s">
        <v>221</v>
      </c>
      <c r="F122" s="70" t="s">
        <v>264</v>
      </c>
      <c r="G122" s="71" t="s">
        <v>649</v>
      </c>
      <c r="H122" s="93" t="s">
        <v>166</v>
      </c>
      <c r="I122" s="71" t="s">
        <v>652</v>
      </c>
      <c r="J122" s="68" t="s">
        <v>335</v>
      </c>
      <c r="K122" s="67">
        <v>43080</v>
      </c>
      <c r="L122" s="77">
        <v>298</v>
      </c>
      <c r="M122" s="71" t="s">
        <v>653</v>
      </c>
      <c r="N122" s="67">
        <f>DATE(YEAR(O122)+2,MONTH(O122),DAY(O122)-1)</f>
        <v>45272</v>
      </c>
      <c r="O122" s="67">
        <v>44543</v>
      </c>
      <c r="P122" s="77">
        <v>8</v>
      </c>
      <c r="Q122" s="71" t="s">
        <v>652</v>
      </c>
      <c r="R122" s="68" t="s">
        <v>326</v>
      </c>
      <c r="S122" s="68" t="s">
        <v>240</v>
      </c>
    </row>
    <row r="123" spans="1:19" ht="38.25" x14ac:dyDescent="0.25">
      <c r="A123" s="59">
        <f>MAX($A$2:$A122)+1</f>
        <v>118</v>
      </c>
      <c r="B123" s="66" t="s">
        <v>829</v>
      </c>
      <c r="C123" s="67">
        <v>33021</v>
      </c>
      <c r="D123" s="75">
        <f t="shared" ca="1" si="5"/>
        <v>32</v>
      </c>
      <c r="E123" s="69" t="s">
        <v>233</v>
      </c>
      <c r="F123" s="70" t="s">
        <v>317</v>
      </c>
      <c r="G123" s="71" t="s">
        <v>679</v>
      </c>
      <c r="H123" s="93" t="s">
        <v>372</v>
      </c>
      <c r="I123" s="71" t="s">
        <v>699</v>
      </c>
      <c r="J123" s="68" t="s">
        <v>336</v>
      </c>
      <c r="K123" s="67">
        <v>44309</v>
      </c>
      <c r="L123" s="77" t="s">
        <v>862</v>
      </c>
      <c r="M123" s="71" t="s">
        <v>704</v>
      </c>
      <c r="N123" s="67">
        <f>DATE(YEAR(K123)+1,MONTH(K123),DAY(K123)-1)</f>
        <v>44673</v>
      </c>
      <c r="O123" s="67"/>
      <c r="P123" s="82"/>
      <c r="Q123" s="71"/>
      <c r="R123" s="68" t="s">
        <v>238</v>
      </c>
      <c r="S123" s="68" t="s">
        <v>241</v>
      </c>
    </row>
    <row r="124" spans="1:19" ht="38.25" x14ac:dyDescent="0.25">
      <c r="A124" s="59">
        <f>MAX($A$2:$A123)+1</f>
        <v>119</v>
      </c>
      <c r="B124" s="66" t="s">
        <v>477</v>
      </c>
      <c r="C124" s="67">
        <v>19826</v>
      </c>
      <c r="D124" s="68">
        <f t="shared" ca="1" si="5"/>
        <v>68</v>
      </c>
      <c r="E124" s="69" t="s">
        <v>221</v>
      </c>
      <c r="F124" s="70" t="s">
        <v>280</v>
      </c>
      <c r="G124" s="71" t="s">
        <v>474</v>
      </c>
      <c r="H124" s="93" t="s">
        <v>166</v>
      </c>
      <c r="I124" s="71" t="s">
        <v>475</v>
      </c>
      <c r="J124" s="68" t="s">
        <v>336</v>
      </c>
      <c r="K124" s="464">
        <v>40828</v>
      </c>
      <c r="L124" s="466" t="s">
        <v>478</v>
      </c>
      <c r="M124" s="465" t="s">
        <v>484</v>
      </c>
      <c r="N124" s="464">
        <f>DATE(YEAR(K124)+2,MONTH(K124),DAY(K124)-1)</f>
        <v>41558</v>
      </c>
      <c r="O124" s="67"/>
      <c r="P124" s="94"/>
      <c r="Q124" s="73"/>
      <c r="R124" s="68"/>
      <c r="S124" s="68" t="s">
        <v>241</v>
      </c>
    </row>
    <row r="125" spans="1:19" ht="25.5" x14ac:dyDescent="0.25">
      <c r="A125" s="59">
        <f>MAX($A$2:$A124)+1</f>
        <v>120</v>
      </c>
      <c r="B125" s="66" t="s">
        <v>876</v>
      </c>
      <c r="C125" s="82" t="s">
        <v>877</v>
      </c>
      <c r="D125" s="68">
        <f t="shared" ca="1" si="5"/>
        <v>117</v>
      </c>
      <c r="E125" s="69" t="s">
        <v>221</v>
      </c>
      <c r="F125" s="70" t="s">
        <v>257</v>
      </c>
      <c r="G125" s="71" t="s">
        <v>555</v>
      </c>
      <c r="H125" s="93" t="s">
        <v>166</v>
      </c>
      <c r="I125" s="71" t="s">
        <v>554</v>
      </c>
      <c r="J125" s="68" t="s">
        <v>336</v>
      </c>
      <c r="K125" s="67">
        <v>44456</v>
      </c>
      <c r="L125" s="77" t="s">
        <v>879</v>
      </c>
      <c r="M125" s="71" t="s">
        <v>548</v>
      </c>
      <c r="N125" s="67">
        <f>DATE(YEAR(K125)+1,MONTH(K125),DAY(K125)-1)</f>
        <v>44820</v>
      </c>
      <c r="O125" s="67"/>
      <c r="P125" s="82"/>
      <c r="Q125" s="71"/>
      <c r="R125" s="68" t="s">
        <v>327</v>
      </c>
      <c r="S125" s="68" t="s">
        <v>241</v>
      </c>
    </row>
    <row r="126" spans="1:19" ht="38.25" x14ac:dyDescent="0.25">
      <c r="A126" s="59">
        <f>MAX($A$2:$A125)+1</f>
        <v>121</v>
      </c>
      <c r="B126" s="66" t="s">
        <v>498</v>
      </c>
      <c r="C126" s="67">
        <v>30715</v>
      </c>
      <c r="D126" s="75">
        <f t="shared" ca="1" si="5"/>
        <v>38</v>
      </c>
      <c r="E126" s="69" t="s">
        <v>221</v>
      </c>
      <c r="F126" s="70" t="s">
        <v>262</v>
      </c>
      <c r="G126" s="71" t="s">
        <v>495</v>
      </c>
      <c r="H126" s="93" t="s">
        <v>166</v>
      </c>
      <c r="I126" s="71" t="s">
        <v>496</v>
      </c>
      <c r="J126" s="68" t="s">
        <v>334</v>
      </c>
      <c r="K126" s="67">
        <v>44068</v>
      </c>
      <c r="L126" s="77">
        <v>255</v>
      </c>
      <c r="M126" s="71" t="s">
        <v>497</v>
      </c>
      <c r="N126" s="67">
        <f>DATE(YEAR(K126)+2,MONTH(K126),DAY(K126)-1)</f>
        <v>44797</v>
      </c>
      <c r="O126" s="67"/>
      <c r="P126" s="94"/>
      <c r="Q126" s="73"/>
      <c r="R126" s="68" t="s">
        <v>326</v>
      </c>
      <c r="S126" s="68" t="s">
        <v>241</v>
      </c>
    </row>
    <row r="127" spans="1:19" ht="25.5" hidden="1" x14ac:dyDescent="0.25">
      <c r="A127" s="59">
        <f>MAX($A$2:$A126)+1</f>
        <v>122</v>
      </c>
      <c r="B127" s="66" t="s">
        <v>972</v>
      </c>
      <c r="C127" s="67">
        <v>21563</v>
      </c>
      <c r="D127" s="68">
        <f t="shared" ca="1" si="5"/>
        <v>64</v>
      </c>
      <c r="E127" s="69" t="s">
        <v>221</v>
      </c>
      <c r="F127" s="70" t="s">
        <v>299</v>
      </c>
      <c r="G127" s="70" t="s">
        <v>943</v>
      </c>
      <c r="H127" s="98"/>
      <c r="I127" s="71" t="s">
        <v>944</v>
      </c>
      <c r="J127" s="68" t="s">
        <v>336</v>
      </c>
      <c r="K127" s="67">
        <v>44728</v>
      </c>
      <c r="L127" s="77" t="s">
        <v>963</v>
      </c>
      <c r="M127" s="71" t="s">
        <v>945</v>
      </c>
      <c r="N127" s="67">
        <f>DATE(YEAR(K127)+1,MONTH(K127),DAY(K127)-1)</f>
        <v>45092</v>
      </c>
      <c r="O127" s="67"/>
      <c r="P127" s="82"/>
      <c r="Q127" s="71"/>
      <c r="R127" s="68" t="s">
        <v>326</v>
      </c>
      <c r="S127" s="68" t="s">
        <v>240</v>
      </c>
    </row>
    <row r="128" spans="1:19" ht="25.5" hidden="1" x14ac:dyDescent="0.25">
      <c r="A128" s="59">
        <f>MAX($A$2:$A127)+1</f>
        <v>123</v>
      </c>
      <c r="B128" s="66" t="s">
        <v>560</v>
      </c>
      <c r="C128" s="67">
        <v>31313</v>
      </c>
      <c r="D128" s="75">
        <f t="shared" ca="1" si="5"/>
        <v>37</v>
      </c>
      <c r="E128" s="69" t="s">
        <v>221</v>
      </c>
      <c r="F128" s="70" t="s">
        <v>303</v>
      </c>
      <c r="G128" s="71" t="s">
        <v>557</v>
      </c>
      <c r="H128" s="93" t="s">
        <v>166</v>
      </c>
      <c r="I128" s="71" t="s">
        <v>582</v>
      </c>
      <c r="J128" s="68" t="s">
        <v>334</v>
      </c>
      <c r="K128" s="67">
        <v>44705</v>
      </c>
      <c r="L128" s="77" t="s">
        <v>1040</v>
      </c>
      <c r="M128" s="71" t="s">
        <v>558</v>
      </c>
      <c r="N128" s="67">
        <f>DATE(YEAR(K128)+2,MONTH(K128),DAY(K128)-1)</f>
        <v>45435</v>
      </c>
      <c r="O128" s="67"/>
      <c r="P128" s="94"/>
      <c r="Q128" s="73"/>
      <c r="R128" s="68" t="s">
        <v>326</v>
      </c>
      <c r="S128" s="68" t="s">
        <v>240</v>
      </c>
    </row>
    <row r="129" spans="1:19" ht="38.25" hidden="1" x14ac:dyDescent="0.25">
      <c r="A129" s="59">
        <f>MAX($A$2:$A128)+1</f>
        <v>124</v>
      </c>
      <c r="B129" s="66" t="s">
        <v>602</v>
      </c>
      <c r="C129" s="67">
        <v>30002</v>
      </c>
      <c r="D129" s="75">
        <f t="shared" ca="1" si="5"/>
        <v>40</v>
      </c>
      <c r="E129" s="69" t="s">
        <v>221</v>
      </c>
      <c r="F129" s="70" t="s">
        <v>253</v>
      </c>
      <c r="G129" s="71" t="s">
        <v>605</v>
      </c>
      <c r="H129" s="93" t="s">
        <v>166</v>
      </c>
      <c r="I129" s="71" t="s">
        <v>607</v>
      </c>
      <c r="J129" s="68" t="s">
        <v>335</v>
      </c>
      <c r="K129" s="67">
        <v>43615</v>
      </c>
      <c r="L129" s="77" t="s">
        <v>590</v>
      </c>
      <c r="M129" s="71" t="s">
        <v>742</v>
      </c>
      <c r="N129" s="67">
        <f>DATE(YEAR(O129)+2,MONTH(O129),DAY(O129)-1)</f>
        <v>45336</v>
      </c>
      <c r="O129" s="67">
        <v>44607</v>
      </c>
      <c r="P129" s="77" t="s">
        <v>743</v>
      </c>
      <c r="Q129" s="71" t="s">
        <v>607</v>
      </c>
      <c r="R129" s="68" t="s">
        <v>326</v>
      </c>
      <c r="S129" s="68" t="s">
        <v>240</v>
      </c>
    </row>
    <row r="130" spans="1:19" ht="38.25" hidden="1" x14ac:dyDescent="0.25">
      <c r="A130" s="59">
        <f>MAX($A$2:$A129)+1</f>
        <v>125</v>
      </c>
      <c r="B130" s="66" t="s">
        <v>589</v>
      </c>
      <c r="C130" s="67">
        <v>27247</v>
      </c>
      <c r="D130" s="75">
        <f t="shared" ca="1" si="5"/>
        <v>48</v>
      </c>
      <c r="E130" s="69" t="s">
        <v>221</v>
      </c>
      <c r="F130" s="70" t="s">
        <v>306</v>
      </c>
      <c r="G130" s="71" t="s">
        <v>584</v>
      </c>
      <c r="H130" s="93" t="s">
        <v>375</v>
      </c>
      <c r="I130" s="71" t="s">
        <v>593</v>
      </c>
      <c r="J130" s="68" t="s">
        <v>334</v>
      </c>
      <c r="K130" s="67">
        <v>44531</v>
      </c>
      <c r="L130" s="77" t="s">
        <v>811</v>
      </c>
      <c r="M130" s="71" t="s">
        <v>586</v>
      </c>
      <c r="N130" s="67">
        <f>DATE(YEAR(K130)+2,MONTH(K130),DAY(K130)-1)</f>
        <v>45260</v>
      </c>
      <c r="O130" s="67"/>
      <c r="P130" s="82"/>
      <c r="Q130" s="71"/>
      <c r="R130" s="68" t="s">
        <v>327</v>
      </c>
      <c r="S130" s="68" t="s">
        <v>240</v>
      </c>
    </row>
    <row r="131" spans="1:19" ht="38.25" hidden="1" x14ac:dyDescent="0.25">
      <c r="A131" s="59">
        <f>MAX($A$2:$A130)+1</f>
        <v>126</v>
      </c>
      <c r="B131" s="66" t="s">
        <v>1047</v>
      </c>
      <c r="C131" s="78"/>
      <c r="D131" s="68" t="str">
        <f t="shared" ca="1" si="5"/>
        <v/>
      </c>
      <c r="E131" s="69" t="s">
        <v>221</v>
      </c>
      <c r="F131" s="70" t="s">
        <v>317</v>
      </c>
      <c r="G131" s="71" t="s">
        <v>679</v>
      </c>
      <c r="H131" s="98"/>
      <c r="I131" s="71" t="s">
        <v>699</v>
      </c>
      <c r="J131" s="68" t="s">
        <v>336</v>
      </c>
      <c r="K131" s="67">
        <v>44715</v>
      </c>
      <c r="L131" s="77" t="s">
        <v>1045</v>
      </c>
      <c r="M131" s="71" t="s">
        <v>704</v>
      </c>
      <c r="N131" s="67">
        <f>DATE(YEAR(K131)+1,MONTH(K131),DAY(K131)-1)</f>
        <v>45079</v>
      </c>
      <c r="O131" s="67"/>
      <c r="P131" s="82"/>
      <c r="Q131" s="71"/>
      <c r="R131" s="68" t="s">
        <v>326</v>
      </c>
      <c r="S131" s="68" t="s">
        <v>240</v>
      </c>
    </row>
    <row r="132" spans="1:19" ht="38.25" x14ac:dyDescent="0.25">
      <c r="A132" s="59">
        <f>MAX($A$2:$A131)+1</f>
        <v>127</v>
      </c>
      <c r="B132" s="66" t="s">
        <v>366</v>
      </c>
      <c r="C132" s="67">
        <v>26182</v>
      </c>
      <c r="D132" s="68">
        <f t="shared" ca="1" si="5"/>
        <v>51</v>
      </c>
      <c r="E132" s="69" t="s">
        <v>221</v>
      </c>
      <c r="F132" s="70" t="s">
        <v>272</v>
      </c>
      <c r="G132" s="71" t="s">
        <v>328</v>
      </c>
      <c r="H132" s="93" t="s">
        <v>165</v>
      </c>
      <c r="I132" s="71" t="s">
        <v>480</v>
      </c>
      <c r="J132" s="68" t="s">
        <v>336</v>
      </c>
      <c r="K132" s="67">
        <v>44151</v>
      </c>
      <c r="L132" s="462" t="s">
        <v>367</v>
      </c>
      <c r="M132" s="71" t="s">
        <v>351</v>
      </c>
      <c r="N132" s="67">
        <f>DATE(YEAR(K132)+1,MONTH(K132),DAY(K132)-1)</f>
        <v>44515</v>
      </c>
      <c r="O132" s="67"/>
      <c r="P132" s="94"/>
      <c r="Q132" s="73"/>
      <c r="R132" s="68" t="s">
        <v>326</v>
      </c>
      <c r="S132" s="68" t="s">
        <v>241</v>
      </c>
    </row>
    <row r="133" spans="1:19" ht="38.25" x14ac:dyDescent="0.25">
      <c r="A133" s="59">
        <f>MAX($A$2:$A132)+1</f>
        <v>128</v>
      </c>
      <c r="B133" s="66" t="s">
        <v>685</v>
      </c>
      <c r="C133" s="67">
        <v>25240</v>
      </c>
      <c r="D133" s="75">
        <f t="shared" ca="1" si="5"/>
        <v>53</v>
      </c>
      <c r="E133" s="69" t="s">
        <v>221</v>
      </c>
      <c r="F133" s="70" t="s">
        <v>317</v>
      </c>
      <c r="G133" s="71" t="s">
        <v>679</v>
      </c>
      <c r="H133" s="93" t="s">
        <v>372</v>
      </c>
      <c r="I133" s="71" t="s">
        <v>699</v>
      </c>
      <c r="J133" s="68" t="s">
        <v>334</v>
      </c>
      <c r="K133" s="67">
        <v>44228</v>
      </c>
      <c r="L133" s="77" t="s">
        <v>702</v>
      </c>
      <c r="M133" s="71" t="s">
        <v>704</v>
      </c>
      <c r="N133" s="67">
        <f>DATE(YEAR(K133)+2,MONTH(K133),DAY(K133)-1)</f>
        <v>44957</v>
      </c>
      <c r="O133" s="67"/>
      <c r="P133" s="82"/>
      <c r="Q133" s="71"/>
      <c r="R133" s="68" t="s">
        <v>238</v>
      </c>
      <c r="S133" s="68" t="s">
        <v>241</v>
      </c>
    </row>
    <row r="134" spans="1:19" ht="38.25" x14ac:dyDescent="0.25">
      <c r="A134" s="59">
        <f>MAX($A$2:$A133)+1</f>
        <v>129</v>
      </c>
      <c r="B134" s="66" t="s">
        <v>830</v>
      </c>
      <c r="C134" s="67">
        <v>28884</v>
      </c>
      <c r="D134" s="75">
        <f t="shared" ca="1" si="5"/>
        <v>43</v>
      </c>
      <c r="E134" s="69" t="s">
        <v>221</v>
      </c>
      <c r="F134" s="70" t="s">
        <v>317</v>
      </c>
      <c r="G134" s="71" t="s">
        <v>679</v>
      </c>
      <c r="H134" s="93" t="s">
        <v>374</v>
      </c>
      <c r="I134" s="71" t="s">
        <v>699</v>
      </c>
      <c r="J134" s="68" t="s">
        <v>336</v>
      </c>
      <c r="K134" s="67">
        <v>44309</v>
      </c>
      <c r="L134" s="77" t="s">
        <v>862</v>
      </c>
      <c r="M134" s="71" t="s">
        <v>704</v>
      </c>
      <c r="N134" s="67">
        <f>DATE(YEAR(K134)+1,MONTH(K134),DAY(K134)-1)</f>
        <v>44673</v>
      </c>
      <c r="O134" s="67"/>
      <c r="P134" s="82"/>
      <c r="Q134" s="71"/>
      <c r="R134" s="68" t="s">
        <v>238</v>
      </c>
      <c r="S134" s="68" t="s">
        <v>241</v>
      </c>
    </row>
    <row r="135" spans="1:19" ht="25.5" hidden="1" x14ac:dyDescent="0.25">
      <c r="A135" s="59">
        <f>MAX($A$2:$A134)+1</f>
        <v>130</v>
      </c>
      <c r="B135" s="66" t="s">
        <v>766</v>
      </c>
      <c r="C135" s="67">
        <v>29271</v>
      </c>
      <c r="D135" s="68">
        <f t="shared" ca="1" si="5"/>
        <v>42</v>
      </c>
      <c r="E135" s="69" t="s">
        <v>221</v>
      </c>
      <c r="F135" s="70" t="s">
        <v>296</v>
      </c>
      <c r="G135" s="70" t="s">
        <v>770</v>
      </c>
      <c r="H135" s="93" t="s">
        <v>374</v>
      </c>
      <c r="I135" s="71" t="s">
        <v>771</v>
      </c>
      <c r="J135" s="68" t="s">
        <v>334</v>
      </c>
      <c r="K135" s="67">
        <v>44468</v>
      </c>
      <c r="L135" s="77">
        <v>317</v>
      </c>
      <c r="M135" s="71" t="s">
        <v>992</v>
      </c>
      <c r="N135" s="67">
        <f>DATE(YEAR(K135)+2,MONTH(K135),DAY(K135)-1)</f>
        <v>45197</v>
      </c>
      <c r="O135" s="67"/>
      <c r="P135" s="82"/>
      <c r="Q135" s="71"/>
      <c r="R135" s="68" t="s">
        <v>327</v>
      </c>
      <c r="S135" s="68" t="s">
        <v>240</v>
      </c>
    </row>
    <row r="136" spans="1:19" ht="38.25" x14ac:dyDescent="0.25">
      <c r="A136" s="59">
        <f>MAX($A$2:$A135)+1</f>
        <v>131</v>
      </c>
      <c r="B136" s="66" t="s">
        <v>1072</v>
      </c>
      <c r="C136" s="97" t="s">
        <v>878</v>
      </c>
      <c r="D136" s="68">
        <f t="shared" ca="1" si="5"/>
        <v>117</v>
      </c>
      <c r="E136" s="69" t="s">
        <v>233</v>
      </c>
      <c r="F136" s="70" t="s">
        <v>306</v>
      </c>
      <c r="G136" s="71" t="s">
        <v>584</v>
      </c>
      <c r="H136" s="93" t="s">
        <v>375</v>
      </c>
      <c r="I136" s="71" t="s">
        <v>593</v>
      </c>
      <c r="J136" s="68" t="s">
        <v>336</v>
      </c>
      <c r="K136" s="67">
        <v>42786</v>
      </c>
      <c r="L136" s="77" t="s">
        <v>1075</v>
      </c>
      <c r="M136" s="71" t="s">
        <v>746</v>
      </c>
      <c r="N136" s="67">
        <f>DATE(YEAR(K136)+1,MONTH(K136),DAY(K136)-1)</f>
        <v>43150</v>
      </c>
      <c r="O136" s="67"/>
      <c r="P136" s="82"/>
      <c r="Q136" s="71"/>
      <c r="R136" s="68" t="s">
        <v>327</v>
      </c>
      <c r="S136" s="68" t="s">
        <v>241</v>
      </c>
    </row>
    <row r="137" spans="1:19" ht="38.25" hidden="1" x14ac:dyDescent="0.25">
      <c r="A137" s="59">
        <f>MAX($A$2:$A136)+1</f>
        <v>132</v>
      </c>
      <c r="B137" s="66" t="s">
        <v>1030</v>
      </c>
      <c r="C137" s="67">
        <v>33134</v>
      </c>
      <c r="D137" s="68">
        <f t="shared" ca="1" si="5"/>
        <v>32</v>
      </c>
      <c r="E137" s="69" t="s">
        <v>221</v>
      </c>
      <c r="F137" s="70" t="s">
        <v>257</v>
      </c>
      <c r="G137" s="71" t="s">
        <v>1032</v>
      </c>
      <c r="H137" s="93" t="s">
        <v>165</v>
      </c>
      <c r="I137" s="71" t="s">
        <v>554</v>
      </c>
      <c r="J137" s="68" t="s">
        <v>336</v>
      </c>
      <c r="K137" s="67">
        <v>44671</v>
      </c>
      <c r="L137" s="77" t="s">
        <v>1031</v>
      </c>
      <c r="M137" s="71" t="s">
        <v>1033</v>
      </c>
      <c r="N137" s="67">
        <f>DATE(YEAR(K137)+1,MONTH(K137),DAY(K137)-1)</f>
        <v>45035</v>
      </c>
      <c r="O137" s="67"/>
      <c r="P137" s="82"/>
      <c r="Q137" s="71"/>
      <c r="R137" s="68" t="s">
        <v>326</v>
      </c>
      <c r="S137" s="68" t="s">
        <v>240</v>
      </c>
    </row>
    <row r="138" spans="1:19" ht="38.25" hidden="1" x14ac:dyDescent="0.25">
      <c r="A138" s="59">
        <f>MAX($A$2:$A137)+1</f>
        <v>133</v>
      </c>
      <c r="B138" s="66" t="s">
        <v>355</v>
      </c>
      <c r="C138" s="67">
        <v>30937</v>
      </c>
      <c r="D138" s="68">
        <f t="shared" ca="1" si="5"/>
        <v>38</v>
      </c>
      <c r="E138" s="69" t="s">
        <v>221</v>
      </c>
      <c r="F138" s="70" t="s">
        <v>272</v>
      </c>
      <c r="G138" s="71" t="s">
        <v>328</v>
      </c>
      <c r="H138" s="93" t="s">
        <v>165</v>
      </c>
      <c r="I138" s="71" t="s">
        <v>480</v>
      </c>
      <c r="J138" s="68" t="s">
        <v>334</v>
      </c>
      <c r="K138" s="67">
        <v>44116</v>
      </c>
      <c r="L138" s="76" t="s">
        <v>350</v>
      </c>
      <c r="M138" s="71" t="s">
        <v>351</v>
      </c>
      <c r="N138" s="67">
        <f>DATE(YEAR(O138)+2,MONTH(O138),DAY(O138)-1)</f>
        <v>45576</v>
      </c>
      <c r="O138" s="67">
        <v>44846</v>
      </c>
      <c r="P138" s="77" t="s">
        <v>1044</v>
      </c>
      <c r="Q138" s="71" t="s">
        <v>480</v>
      </c>
      <c r="R138" s="68" t="s">
        <v>326</v>
      </c>
      <c r="S138" s="68" t="s">
        <v>240</v>
      </c>
    </row>
    <row r="139" spans="1:19" ht="25.5" hidden="1" x14ac:dyDescent="0.25">
      <c r="A139" s="59">
        <f>MAX($A$2:$A138)+1</f>
        <v>134</v>
      </c>
      <c r="B139" s="66" t="s">
        <v>765</v>
      </c>
      <c r="C139" s="67">
        <v>34217</v>
      </c>
      <c r="D139" s="68">
        <f t="shared" ca="1" si="5"/>
        <v>29</v>
      </c>
      <c r="E139" s="69" t="s">
        <v>233</v>
      </c>
      <c r="F139" s="70" t="s">
        <v>296</v>
      </c>
      <c r="G139" s="70" t="s">
        <v>770</v>
      </c>
      <c r="H139" s="93" t="s">
        <v>374</v>
      </c>
      <c r="I139" s="71" t="s">
        <v>771</v>
      </c>
      <c r="J139" s="68" t="s">
        <v>334</v>
      </c>
      <c r="K139" s="67">
        <v>44468</v>
      </c>
      <c r="L139" s="77">
        <v>317</v>
      </c>
      <c r="M139" s="71" t="s">
        <v>992</v>
      </c>
      <c r="N139" s="67">
        <f>DATE(YEAR(K139)+2,MONTH(K139),DAY(K139)-1)</f>
        <v>45197</v>
      </c>
      <c r="O139" s="67"/>
      <c r="P139" s="82"/>
      <c r="Q139" s="71"/>
      <c r="R139" s="68" t="s">
        <v>327</v>
      </c>
      <c r="S139" s="68" t="s">
        <v>240</v>
      </c>
    </row>
    <row r="140" spans="1:19" ht="38.25" hidden="1" x14ac:dyDescent="0.25">
      <c r="A140" s="59">
        <f>MAX($A$2:$A139)+1</f>
        <v>135</v>
      </c>
      <c r="B140" s="66" t="s">
        <v>831</v>
      </c>
      <c r="C140" s="67">
        <v>28972</v>
      </c>
      <c r="D140" s="75">
        <f t="shared" ca="1" si="5"/>
        <v>43</v>
      </c>
      <c r="E140" s="69" t="s">
        <v>221</v>
      </c>
      <c r="F140" s="70" t="s">
        <v>317</v>
      </c>
      <c r="G140" s="71" t="s">
        <v>679</v>
      </c>
      <c r="H140" s="93" t="s">
        <v>372</v>
      </c>
      <c r="I140" s="71" t="s">
        <v>699</v>
      </c>
      <c r="J140" s="68" t="s">
        <v>334</v>
      </c>
      <c r="K140" s="67">
        <v>44585</v>
      </c>
      <c r="L140" s="77" t="s">
        <v>895</v>
      </c>
      <c r="M140" s="71" t="s">
        <v>704</v>
      </c>
      <c r="N140" s="67">
        <f>DATE(YEAR(K140)+2,MONTH(K140),DAY(K140)-1)</f>
        <v>45314</v>
      </c>
      <c r="O140" s="67"/>
      <c r="P140" s="82"/>
      <c r="Q140" s="71"/>
      <c r="R140" s="68" t="s">
        <v>238</v>
      </c>
      <c r="S140" s="68" t="s">
        <v>240</v>
      </c>
    </row>
    <row r="141" spans="1:19" ht="38.25" x14ac:dyDescent="0.25">
      <c r="A141" s="59">
        <f>MAX($A$2:$A140)+1</f>
        <v>136</v>
      </c>
      <c r="B141" s="66" t="s">
        <v>846</v>
      </c>
      <c r="C141" s="67">
        <v>37814</v>
      </c>
      <c r="D141" s="75">
        <f t="shared" ca="1" si="5"/>
        <v>19</v>
      </c>
      <c r="E141" s="69" t="s">
        <v>221</v>
      </c>
      <c r="F141" s="70" t="s">
        <v>317</v>
      </c>
      <c r="G141" s="71" t="s">
        <v>679</v>
      </c>
      <c r="H141" s="93" t="s">
        <v>372</v>
      </c>
      <c r="I141" s="71" t="s">
        <v>699</v>
      </c>
      <c r="J141" s="68" t="s">
        <v>336</v>
      </c>
      <c r="K141" s="67">
        <v>44371</v>
      </c>
      <c r="L141" s="77" t="s">
        <v>822</v>
      </c>
      <c r="M141" s="71" t="s">
        <v>704</v>
      </c>
      <c r="N141" s="67">
        <f>DATE(YEAR(K141)+1,MONTH(K141),DAY(K141)-1)</f>
        <v>44735</v>
      </c>
      <c r="O141" s="67"/>
      <c r="P141" s="82"/>
      <c r="Q141" s="71"/>
      <c r="R141" s="68" t="s">
        <v>238</v>
      </c>
      <c r="S141" s="68" t="s">
        <v>241</v>
      </c>
    </row>
    <row r="142" spans="1:19" ht="38.25" x14ac:dyDescent="0.25">
      <c r="A142" s="59">
        <f>MAX($A$2:$A141)+1</f>
        <v>137</v>
      </c>
      <c r="B142" s="66" t="s">
        <v>892</v>
      </c>
      <c r="C142" s="78"/>
      <c r="D142" s="68" t="str">
        <f t="shared" ca="1" si="5"/>
        <v/>
      </c>
      <c r="E142" s="69" t="s">
        <v>221</v>
      </c>
      <c r="F142" s="70" t="s">
        <v>317</v>
      </c>
      <c r="G142" s="71" t="s">
        <v>679</v>
      </c>
      <c r="H142" s="93" t="s">
        <v>372</v>
      </c>
      <c r="I142" s="71" t="s">
        <v>699</v>
      </c>
      <c r="J142" s="68" t="s">
        <v>336</v>
      </c>
      <c r="K142" s="67">
        <v>44585</v>
      </c>
      <c r="L142" s="77" t="s">
        <v>895</v>
      </c>
      <c r="M142" s="71" t="s">
        <v>704</v>
      </c>
      <c r="N142" s="67">
        <f>DATE(YEAR(K142)+1,MONTH(K142),DAY(K142)-1)</f>
        <v>44949</v>
      </c>
      <c r="O142" s="67"/>
      <c r="P142" s="82"/>
      <c r="Q142" s="71"/>
      <c r="R142" s="68" t="s">
        <v>326</v>
      </c>
      <c r="S142" s="68" t="s">
        <v>241</v>
      </c>
    </row>
    <row r="143" spans="1:19" ht="38.25" hidden="1" x14ac:dyDescent="0.25">
      <c r="A143" s="59">
        <f>MAX($A$2:$A142)+1</f>
        <v>138</v>
      </c>
      <c r="B143" s="66" t="s">
        <v>928</v>
      </c>
      <c r="C143" s="78"/>
      <c r="D143" s="68" t="str">
        <f t="shared" ca="1" si="5"/>
        <v/>
      </c>
      <c r="E143" s="69" t="s">
        <v>221</v>
      </c>
      <c r="F143" s="70" t="s">
        <v>272</v>
      </c>
      <c r="G143" s="71" t="s">
        <v>328</v>
      </c>
      <c r="H143" s="93" t="s">
        <v>165</v>
      </c>
      <c r="I143" s="71" t="s">
        <v>480</v>
      </c>
      <c r="J143" s="68" t="s">
        <v>336</v>
      </c>
      <c r="K143" s="67">
        <v>44610</v>
      </c>
      <c r="L143" s="77" t="s">
        <v>104</v>
      </c>
      <c r="M143" s="71" t="s">
        <v>358</v>
      </c>
      <c r="N143" s="67">
        <f>DATE(YEAR(K143)+1,MONTH(K143),DAY(K143)-1)</f>
        <v>44974</v>
      </c>
      <c r="O143" s="67"/>
      <c r="P143" s="82"/>
      <c r="Q143" s="71"/>
      <c r="R143" s="68" t="s">
        <v>326</v>
      </c>
      <c r="S143" s="68" t="s">
        <v>240</v>
      </c>
    </row>
    <row r="144" spans="1:19" ht="25.5" hidden="1" x14ac:dyDescent="0.25">
      <c r="A144" s="59">
        <f>MAX($A$2:$A143)+1</f>
        <v>139</v>
      </c>
      <c r="B144" s="66" t="s">
        <v>723</v>
      </c>
      <c r="C144" s="67">
        <v>29510</v>
      </c>
      <c r="D144" s="75">
        <f t="shared" ca="1" si="5"/>
        <v>42</v>
      </c>
      <c r="E144" s="69" t="s">
        <v>221</v>
      </c>
      <c r="F144" s="70" t="s">
        <v>313</v>
      </c>
      <c r="G144" s="70" t="s">
        <v>724</v>
      </c>
      <c r="H144" s="93" t="s">
        <v>166</v>
      </c>
      <c r="I144" s="71" t="s">
        <v>720</v>
      </c>
      <c r="J144" s="68" t="s">
        <v>334</v>
      </c>
      <c r="K144" s="67">
        <v>44252</v>
      </c>
      <c r="L144" s="77" t="s">
        <v>722</v>
      </c>
      <c r="M144" s="71" t="s">
        <v>721</v>
      </c>
      <c r="N144" s="67">
        <f>DATE(YEAR(K144)+2,MONTH(K144),DAY(K144)-1)</f>
        <v>44981</v>
      </c>
      <c r="O144" s="67"/>
      <c r="P144" s="82"/>
      <c r="Q144" s="71"/>
      <c r="R144" s="68" t="s">
        <v>327</v>
      </c>
      <c r="S144" s="68" t="s">
        <v>240</v>
      </c>
    </row>
    <row r="145" spans="1:19" ht="25.5" hidden="1" x14ac:dyDescent="0.25">
      <c r="A145" s="59">
        <f>MAX($A$2:$A144)+1</f>
        <v>140</v>
      </c>
      <c r="B145" s="66" t="s">
        <v>568</v>
      </c>
      <c r="C145" s="67">
        <v>37621</v>
      </c>
      <c r="D145" s="75">
        <f t="shared" ref="D145:D176" ca="1" si="6">IF(OR(ISERROR(YEAR(C145)),ISBLANK(C145)),"",YEAR(TODAY()-C145)-1900)</f>
        <v>20</v>
      </c>
      <c r="E145" s="69" t="s">
        <v>233</v>
      </c>
      <c r="F145" s="70" t="s">
        <v>303</v>
      </c>
      <c r="G145" s="71" t="s">
        <v>557</v>
      </c>
      <c r="H145" s="93" t="s">
        <v>166</v>
      </c>
      <c r="I145" s="71" t="s">
        <v>582</v>
      </c>
      <c r="J145" s="68" t="s">
        <v>336</v>
      </c>
      <c r="K145" s="67">
        <v>43945</v>
      </c>
      <c r="L145" s="461" t="s">
        <v>569</v>
      </c>
      <c r="M145" s="71" t="s">
        <v>561</v>
      </c>
      <c r="N145" s="67">
        <f>DATE(YEAR(O145)+1,MONTH(O145),DAY(O145)-1)</f>
        <v>45007</v>
      </c>
      <c r="O145" s="67">
        <v>44643</v>
      </c>
      <c r="P145" s="77" t="s">
        <v>885</v>
      </c>
      <c r="Q145" s="73" t="s">
        <v>582</v>
      </c>
      <c r="R145" s="68" t="s">
        <v>326</v>
      </c>
      <c r="S145" s="68" t="s">
        <v>240</v>
      </c>
    </row>
    <row r="146" spans="1:19" ht="25.5" hidden="1" x14ac:dyDescent="0.25">
      <c r="A146" s="59">
        <f>MAX($A$2:$A145)+1</f>
        <v>141</v>
      </c>
      <c r="B146" s="66" t="s">
        <v>948</v>
      </c>
      <c r="C146" s="67">
        <v>26503</v>
      </c>
      <c r="D146" s="68">
        <f t="shared" ca="1" si="6"/>
        <v>50</v>
      </c>
      <c r="E146" s="69" t="s">
        <v>221</v>
      </c>
      <c r="F146" s="70" t="s">
        <v>299</v>
      </c>
      <c r="G146" s="70" t="s">
        <v>943</v>
      </c>
      <c r="H146" s="98"/>
      <c r="I146" s="71" t="s">
        <v>944</v>
      </c>
      <c r="J146" s="68" t="s">
        <v>336</v>
      </c>
      <c r="K146" s="67">
        <v>44728</v>
      </c>
      <c r="L146" s="77" t="s">
        <v>949</v>
      </c>
      <c r="M146" s="71" t="s">
        <v>945</v>
      </c>
      <c r="N146" s="67">
        <f>DATE(YEAR(K146)+1,MONTH(K146),DAY(K146)-1)</f>
        <v>45092</v>
      </c>
      <c r="O146" s="67"/>
      <c r="P146" s="82"/>
      <c r="Q146" s="71"/>
      <c r="R146" s="68" t="s">
        <v>326</v>
      </c>
      <c r="S146" s="68" t="s">
        <v>240</v>
      </c>
    </row>
    <row r="147" spans="1:19" ht="25.5" hidden="1" x14ac:dyDescent="0.25">
      <c r="A147" s="59">
        <f>MAX($A$2:$A146)+1</f>
        <v>142</v>
      </c>
      <c r="B147" s="66" t="s">
        <v>516</v>
      </c>
      <c r="C147" s="74">
        <v>30604</v>
      </c>
      <c r="D147" s="75">
        <f t="shared" ca="1" si="6"/>
        <v>39</v>
      </c>
      <c r="E147" s="69" t="s">
        <v>221</v>
      </c>
      <c r="F147" s="70" t="s">
        <v>282</v>
      </c>
      <c r="G147" s="71" t="s">
        <v>517</v>
      </c>
      <c r="H147" s="93" t="s">
        <v>372</v>
      </c>
      <c r="I147" s="71" t="s">
        <v>511</v>
      </c>
      <c r="J147" s="68" t="s">
        <v>334</v>
      </c>
      <c r="K147" s="67">
        <v>44251</v>
      </c>
      <c r="L147" s="88" t="s">
        <v>612</v>
      </c>
      <c r="M147" s="71" t="s">
        <v>512</v>
      </c>
      <c r="N147" s="67">
        <f>DATE(YEAR(K147)+2,MONTH(K147),DAY(K147)-1)</f>
        <v>44980</v>
      </c>
      <c r="O147" s="67"/>
      <c r="P147" s="94"/>
      <c r="Q147" s="73"/>
      <c r="R147" s="68" t="s">
        <v>327</v>
      </c>
      <c r="S147" s="68" t="s">
        <v>240</v>
      </c>
    </row>
    <row r="148" spans="1:19" ht="25.5" hidden="1" x14ac:dyDescent="0.25">
      <c r="A148" s="59">
        <f>MAX($A$2:$A147)+1</f>
        <v>143</v>
      </c>
      <c r="B148" s="66" t="s">
        <v>952</v>
      </c>
      <c r="C148" s="67">
        <v>28827</v>
      </c>
      <c r="D148" s="68">
        <f t="shared" ca="1" si="6"/>
        <v>44</v>
      </c>
      <c r="E148" s="69" t="s">
        <v>221</v>
      </c>
      <c r="F148" s="70" t="s">
        <v>299</v>
      </c>
      <c r="G148" s="70" t="s">
        <v>943</v>
      </c>
      <c r="H148" s="98"/>
      <c r="I148" s="71" t="s">
        <v>944</v>
      </c>
      <c r="J148" s="68" t="s">
        <v>336</v>
      </c>
      <c r="K148" s="67">
        <v>44728</v>
      </c>
      <c r="L148" s="77" t="s">
        <v>953</v>
      </c>
      <c r="M148" s="71" t="s">
        <v>945</v>
      </c>
      <c r="N148" s="67">
        <f>DATE(YEAR(K148)+1,MONTH(K148),DAY(K148)-1)</f>
        <v>45092</v>
      </c>
      <c r="O148" s="67"/>
      <c r="P148" s="82"/>
      <c r="Q148" s="71"/>
      <c r="R148" s="68" t="s">
        <v>326</v>
      </c>
      <c r="S148" s="68" t="s">
        <v>240</v>
      </c>
    </row>
    <row r="149" spans="1:19" ht="25.5" x14ac:dyDescent="0.25">
      <c r="A149" s="59">
        <f>MAX($A$2:$A148)+1</f>
        <v>144</v>
      </c>
      <c r="B149" s="66" t="s">
        <v>615</v>
      </c>
      <c r="C149" s="67">
        <v>37326</v>
      </c>
      <c r="D149" s="75">
        <f t="shared" ca="1" si="6"/>
        <v>20</v>
      </c>
      <c r="E149" s="69" t="s">
        <v>233</v>
      </c>
      <c r="F149" s="70" t="s">
        <v>100</v>
      </c>
      <c r="G149" s="70" t="s">
        <v>99</v>
      </c>
      <c r="H149" s="93" t="s">
        <v>165</v>
      </c>
      <c r="I149" s="71" t="s">
        <v>628</v>
      </c>
      <c r="J149" s="68" t="s">
        <v>336</v>
      </c>
      <c r="K149" s="67">
        <v>43782</v>
      </c>
      <c r="L149" s="77" t="s">
        <v>626</v>
      </c>
      <c r="M149" s="71" t="s">
        <v>629</v>
      </c>
      <c r="N149" s="67">
        <f>DATE(YEAR(K149)+1,MONTH(K149),DAY(K149)-1)</f>
        <v>44147</v>
      </c>
      <c r="O149" s="67"/>
      <c r="P149" s="94"/>
      <c r="Q149" s="71"/>
      <c r="R149" s="68" t="s">
        <v>326</v>
      </c>
      <c r="S149" s="68" t="s">
        <v>241</v>
      </c>
    </row>
    <row r="150" spans="1:19" ht="38.25" x14ac:dyDescent="0.25">
      <c r="A150" s="59">
        <f>MAX($A$2:$A149)+1</f>
        <v>145</v>
      </c>
      <c r="B150" s="66" t="s">
        <v>1063</v>
      </c>
      <c r="C150" s="78"/>
      <c r="D150" s="68" t="str">
        <f t="shared" ca="1" si="6"/>
        <v/>
      </c>
      <c r="E150" s="69" t="s">
        <v>221</v>
      </c>
      <c r="F150" s="70" t="s">
        <v>267</v>
      </c>
      <c r="G150" s="70" t="s">
        <v>1065</v>
      </c>
      <c r="H150" s="93" t="s">
        <v>166</v>
      </c>
      <c r="I150" s="71" t="s">
        <v>1067</v>
      </c>
      <c r="J150" s="68" t="s">
        <v>336</v>
      </c>
      <c r="K150" s="67">
        <v>42794</v>
      </c>
      <c r="L150" s="77" t="s">
        <v>897</v>
      </c>
      <c r="M150" s="71" t="s">
        <v>1066</v>
      </c>
      <c r="N150" s="67">
        <f>DATE(YEAR(K150)+1,MONTH(K150),DAY(K150)-1)</f>
        <v>43158</v>
      </c>
      <c r="O150" s="67"/>
      <c r="P150" s="82"/>
      <c r="Q150" s="71"/>
      <c r="R150" s="68" t="s">
        <v>327</v>
      </c>
      <c r="S150" s="68" t="s">
        <v>241</v>
      </c>
    </row>
    <row r="151" spans="1:19" ht="25.5" hidden="1" x14ac:dyDescent="0.25">
      <c r="A151" s="59">
        <f>MAX($A$2:$A150)+1</f>
        <v>146</v>
      </c>
      <c r="B151" s="66" t="s">
        <v>950</v>
      </c>
      <c r="C151" s="67">
        <v>22961</v>
      </c>
      <c r="D151" s="68">
        <f t="shared" ca="1" si="6"/>
        <v>60</v>
      </c>
      <c r="E151" s="69" t="s">
        <v>221</v>
      </c>
      <c r="F151" s="70" t="s">
        <v>299</v>
      </c>
      <c r="G151" s="70" t="s">
        <v>943</v>
      </c>
      <c r="H151" s="98"/>
      <c r="I151" s="71" t="s">
        <v>944</v>
      </c>
      <c r="J151" s="68" t="s">
        <v>336</v>
      </c>
      <c r="K151" s="67">
        <v>44728</v>
      </c>
      <c r="L151" s="77" t="s">
        <v>951</v>
      </c>
      <c r="M151" s="71" t="s">
        <v>945</v>
      </c>
      <c r="N151" s="67">
        <f>DATE(YEAR(K151)+1,MONTH(K151),DAY(K151)-1)</f>
        <v>45092</v>
      </c>
      <c r="O151" s="67"/>
      <c r="P151" s="82"/>
      <c r="Q151" s="71"/>
      <c r="R151" s="68" t="s">
        <v>326</v>
      </c>
      <c r="S151" s="68" t="s">
        <v>240</v>
      </c>
    </row>
    <row r="152" spans="1:19" ht="38.25" hidden="1" x14ac:dyDescent="0.25">
      <c r="A152" s="59">
        <f>MAX($A$2:$A151)+1</f>
        <v>147</v>
      </c>
      <c r="B152" s="66" t="s">
        <v>786</v>
      </c>
      <c r="C152" s="67">
        <v>23234</v>
      </c>
      <c r="D152" s="68">
        <f t="shared" ca="1" si="6"/>
        <v>59</v>
      </c>
      <c r="E152" s="69" t="s">
        <v>221</v>
      </c>
      <c r="F152" s="70" t="s">
        <v>265</v>
      </c>
      <c r="G152" s="70" t="s">
        <v>787</v>
      </c>
      <c r="H152" s="93" t="s">
        <v>166</v>
      </c>
      <c r="I152" s="71" t="s">
        <v>789</v>
      </c>
      <c r="J152" s="68" t="s">
        <v>335</v>
      </c>
      <c r="K152" s="67">
        <v>42835</v>
      </c>
      <c r="L152" s="77" t="s">
        <v>791</v>
      </c>
      <c r="M152" s="71" t="s">
        <v>790</v>
      </c>
      <c r="N152" s="67">
        <f>DATE(YEAR(O152)+2,MONTH(O152),DAY(O152)-1)</f>
        <v>45024</v>
      </c>
      <c r="O152" s="67">
        <v>44295</v>
      </c>
      <c r="P152" s="77" t="s">
        <v>792</v>
      </c>
      <c r="Q152" s="71" t="s">
        <v>788</v>
      </c>
      <c r="R152" s="68" t="s">
        <v>327</v>
      </c>
      <c r="S152" s="68" t="s">
        <v>240</v>
      </c>
    </row>
    <row r="153" spans="1:19" ht="38.25" x14ac:dyDescent="0.25">
      <c r="A153" s="59">
        <f>MAX($A$2:$A152)+1</f>
        <v>148</v>
      </c>
      <c r="B153" s="66" t="s">
        <v>361</v>
      </c>
      <c r="C153" s="67">
        <v>36288</v>
      </c>
      <c r="D153" s="68">
        <f t="shared" ca="1" si="6"/>
        <v>23</v>
      </c>
      <c r="E153" s="69" t="s">
        <v>221</v>
      </c>
      <c r="F153" s="70" t="s">
        <v>272</v>
      </c>
      <c r="G153" s="71" t="s">
        <v>328</v>
      </c>
      <c r="H153" s="93" t="s">
        <v>165</v>
      </c>
      <c r="I153" s="71" t="s">
        <v>480</v>
      </c>
      <c r="J153" s="68" t="s">
        <v>335</v>
      </c>
      <c r="K153" s="67">
        <v>43399</v>
      </c>
      <c r="L153" s="462">
        <v>172</v>
      </c>
      <c r="M153" s="71" t="s">
        <v>358</v>
      </c>
      <c r="N153" s="67">
        <f>DATE(YEAR(O153)+2,MONTH(O153),DAY(O153)-1)</f>
        <v>44742</v>
      </c>
      <c r="O153" s="67">
        <v>44013</v>
      </c>
      <c r="P153" s="461">
        <v>2</v>
      </c>
      <c r="Q153" s="71" t="s">
        <v>480</v>
      </c>
      <c r="R153" s="68" t="s">
        <v>326</v>
      </c>
      <c r="S153" s="68" t="s">
        <v>241</v>
      </c>
    </row>
    <row r="154" spans="1:19" ht="25.5" x14ac:dyDescent="0.25">
      <c r="A154" s="59">
        <f>MAX($A$2:$A153)+1</f>
        <v>149</v>
      </c>
      <c r="B154" s="66" t="s">
        <v>440</v>
      </c>
      <c r="C154" s="67">
        <v>38628</v>
      </c>
      <c r="D154" s="68">
        <f t="shared" ca="1" si="6"/>
        <v>17</v>
      </c>
      <c r="E154" s="69" t="s">
        <v>221</v>
      </c>
      <c r="F154" s="70" t="s">
        <v>44</v>
      </c>
      <c r="G154" s="71" t="s">
        <v>234</v>
      </c>
      <c r="H154" s="93" t="s">
        <v>165</v>
      </c>
      <c r="I154" s="71" t="s">
        <v>479</v>
      </c>
      <c r="J154" s="68" t="s">
        <v>603</v>
      </c>
      <c r="K154" s="67">
        <v>43805</v>
      </c>
      <c r="L154" s="76" t="s">
        <v>172</v>
      </c>
      <c r="M154" s="71" t="s">
        <v>479</v>
      </c>
      <c r="N154" s="67">
        <f>DATE(YEAR(C154)+16,MONTH(C154),DAY(C154))</f>
        <v>44472</v>
      </c>
      <c r="O154" s="67">
        <v>44170</v>
      </c>
      <c r="P154" s="77" t="s">
        <v>453</v>
      </c>
      <c r="Q154" s="71" t="s">
        <v>479</v>
      </c>
      <c r="R154" s="68" t="s">
        <v>327</v>
      </c>
      <c r="S154" s="68" t="s">
        <v>241</v>
      </c>
    </row>
    <row r="155" spans="1:19" ht="25.5" x14ac:dyDescent="0.25">
      <c r="A155" s="59">
        <f>MAX($A$2:$A154)+1</f>
        <v>150</v>
      </c>
      <c r="B155" s="66" t="s">
        <v>419</v>
      </c>
      <c r="C155" s="67">
        <v>29927</v>
      </c>
      <c r="D155" s="68">
        <f t="shared" ca="1" si="6"/>
        <v>41</v>
      </c>
      <c r="E155" s="69" t="s">
        <v>221</v>
      </c>
      <c r="F155" s="70" t="s">
        <v>44</v>
      </c>
      <c r="G155" s="71" t="s">
        <v>400</v>
      </c>
      <c r="H155" s="93" t="s">
        <v>372</v>
      </c>
      <c r="I155" s="71" t="s">
        <v>479</v>
      </c>
      <c r="J155" s="68" t="s">
        <v>335</v>
      </c>
      <c r="K155" s="67">
        <v>43266</v>
      </c>
      <c r="L155" s="76" t="s">
        <v>164</v>
      </c>
      <c r="M155" s="71" t="s">
        <v>103</v>
      </c>
      <c r="N155" s="67">
        <f>DATE(YEAR(O155)+2,MONTH(O155),DAY(O155)-1)</f>
        <v>44899</v>
      </c>
      <c r="O155" s="67">
        <v>44170</v>
      </c>
      <c r="P155" s="77" t="s">
        <v>453</v>
      </c>
      <c r="Q155" s="71" t="s">
        <v>479</v>
      </c>
      <c r="R155" s="68" t="s">
        <v>327</v>
      </c>
      <c r="S155" s="68" t="s">
        <v>241</v>
      </c>
    </row>
    <row r="156" spans="1:19" ht="38.25" hidden="1" x14ac:dyDescent="0.25">
      <c r="A156" s="59">
        <f>MAX($A$2:$A155)+1</f>
        <v>151</v>
      </c>
      <c r="B156" s="66" t="s">
        <v>805</v>
      </c>
      <c r="C156" s="67">
        <v>30661</v>
      </c>
      <c r="D156" s="68">
        <f t="shared" ca="1" si="6"/>
        <v>39</v>
      </c>
      <c r="E156" s="69" t="s">
        <v>221</v>
      </c>
      <c r="F156" s="70" t="s">
        <v>266</v>
      </c>
      <c r="G156" s="70" t="s">
        <v>664</v>
      </c>
      <c r="H156" s="93" t="s">
        <v>677</v>
      </c>
      <c r="I156" s="71" t="s">
        <v>673</v>
      </c>
      <c r="J156" s="68" t="s">
        <v>334</v>
      </c>
      <c r="K156" s="460" t="s">
        <v>888</v>
      </c>
      <c r="L156" s="461" t="s">
        <v>888</v>
      </c>
      <c r="M156" s="71" t="s">
        <v>666</v>
      </c>
      <c r="N156" s="67">
        <f>DATE(YEAR(O156)+2,MONTH(O156),DAY(O156)-1)</f>
        <v>45215</v>
      </c>
      <c r="O156" s="67">
        <v>44486</v>
      </c>
      <c r="P156" s="77" t="s">
        <v>209</v>
      </c>
      <c r="Q156" s="71"/>
      <c r="R156" s="68" t="s">
        <v>326</v>
      </c>
      <c r="S156" s="68" t="s">
        <v>240</v>
      </c>
    </row>
    <row r="157" spans="1:19" ht="25.5" hidden="1" x14ac:dyDescent="0.25">
      <c r="A157" s="59">
        <f>MAX($A$2:$A156)+1</f>
        <v>152</v>
      </c>
      <c r="B157" s="66" t="s">
        <v>340</v>
      </c>
      <c r="C157" s="67">
        <v>26095</v>
      </c>
      <c r="D157" s="68">
        <f t="shared" ca="1" si="6"/>
        <v>51</v>
      </c>
      <c r="E157" s="69" t="s">
        <v>221</v>
      </c>
      <c r="F157" s="70" t="s">
        <v>44</v>
      </c>
      <c r="G157" s="71" t="s">
        <v>400</v>
      </c>
      <c r="H157" s="93" t="s">
        <v>165</v>
      </c>
      <c r="I157" s="71" t="s">
        <v>479</v>
      </c>
      <c r="J157" s="68" t="s">
        <v>333</v>
      </c>
      <c r="K157" s="67">
        <v>44650</v>
      </c>
      <c r="L157" s="76" t="s">
        <v>880</v>
      </c>
      <c r="M157" s="71" t="s">
        <v>237</v>
      </c>
      <c r="N157" s="67">
        <f>DATE(YEAR(K157)+4,MONTH(K157),DAY(K157)-1)</f>
        <v>46110</v>
      </c>
      <c r="O157" s="67"/>
      <c r="P157" s="94"/>
      <c r="Q157" s="73"/>
      <c r="R157" s="68" t="s">
        <v>327</v>
      </c>
      <c r="S157" s="68" t="s">
        <v>240</v>
      </c>
    </row>
    <row r="158" spans="1:19" ht="38.25" hidden="1" x14ac:dyDescent="0.25">
      <c r="A158" s="59">
        <f>MAX($A$2:$A157)+1</f>
        <v>153</v>
      </c>
      <c r="B158" s="66" t="s">
        <v>832</v>
      </c>
      <c r="C158" s="67">
        <v>25629</v>
      </c>
      <c r="D158" s="75">
        <f t="shared" ca="1" si="6"/>
        <v>52</v>
      </c>
      <c r="E158" s="69" t="s">
        <v>221</v>
      </c>
      <c r="F158" s="70" t="s">
        <v>317</v>
      </c>
      <c r="G158" s="71" t="s">
        <v>679</v>
      </c>
      <c r="H158" s="93" t="s">
        <v>372</v>
      </c>
      <c r="I158" s="71" t="s">
        <v>699</v>
      </c>
      <c r="J158" s="68" t="s">
        <v>335</v>
      </c>
      <c r="K158" s="67">
        <v>44715</v>
      </c>
      <c r="L158" s="77" t="s">
        <v>1045</v>
      </c>
      <c r="M158" s="71" t="s">
        <v>704</v>
      </c>
      <c r="N158" s="67">
        <f>DATE(YEAR(K158)+1,MONTH(K158),DAY(K158)-1)</f>
        <v>45079</v>
      </c>
      <c r="O158" s="67"/>
      <c r="P158" s="82"/>
      <c r="Q158" s="71"/>
      <c r="R158" s="68" t="s">
        <v>238</v>
      </c>
      <c r="S158" s="68" t="s">
        <v>240</v>
      </c>
    </row>
    <row r="159" spans="1:19" ht="38.25" x14ac:dyDescent="0.25">
      <c r="A159" s="59">
        <f>MAX($A$2:$A158)+1</f>
        <v>154</v>
      </c>
      <c r="B159" s="66" t="s">
        <v>893</v>
      </c>
      <c r="C159" s="78"/>
      <c r="D159" s="68" t="str">
        <f t="shared" ca="1" si="6"/>
        <v/>
      </c>
      <c r="E159" s="69" t="s">
        <v>221</v>
      </c>
      <c r="F159" s="70" t="s">
        <v>317</v>
      </c>
      <c r="G159" s="71" t="s">
        <v>679</v>
      </c>
      <c r="H159" s="93" t="s">
        <v>372</v>
      </c>
      <c r="I159" s="71" t="s">
        <v>699</v>
      </c>
      <c r="J159" s="68" t="s">
        <v>336</v>
      </c>
      <c r="K159" s="67">
        <v>44585</v>
      </c>
      <c r="L159" s="77" t="s">
        <v>895</v>
      </c>
      <c r="M159" s="71" t="s">
        <v>704</v>
      </c>
      <c r="N159" s="67">
        <f>DATE(YEAR(K159)+1,MONTH(K159),DAY(K159)-1)</f>
        <v>44949</v>
      </c>
      <c r="O159" s="67"/>
      <c r="P159" s="82"/>
      <c r="Q159" s="71"/>
      <c r="R159" s="68" t="s">
        <v>326</v>
      </c>
      <c r="S159" s="68" t="s">
        <v>241</v>
      </c>
    </row>
    <row r="160" spans="1:19" ht="25.5" hidden="1" x14ac:dyDescent="0.25">
      <c r="A160" s="59">
        <f>MAX($A$2:$A159)+1</f>
        <v>155</v>
      </c>
      <c r="B160" s="66" t="s">
        <v>420</v>
      </c>
      <c r="C160" s="67">
        <v>34972</v>
      </c>
      <c r="D160" s="68">
        <f t="shared" ca="1" si="6"/>
        <v>27</v>
      </c>
      <c r="E160" s="69" t="s">
        <v>221</v>
      </c>
      <c r="F160" s="70" t="s">
        <v>44</v>
      </c>
      <c r="G160" s="71" t="s">
        <v>400</v>
      </c>
      <c r="H160" s="93" t="s">
        <v>165</v>
      </c>
      <c r="I160" s="71" t="s">
        <v>479</v>
      </c>
      <c r="J160" s="68" t="s">
        <v>335</v>
      </c>
      <c r="K160" s="67">
        <v>43500</v>
      </c>
      <c r="L160" s="76" t="s">
        <v>452</v>
      </c>
      <c r="M160" s="71" t="s">
        <v>103</v>
      </c>
      <c r="N160" s="67">
        <f>DATE(YEAR(O160)+2,MONTH(O160),DAY(O160)-1)</f>
        <v>44969</v>
      </c>
      <c r="O160" s="67">
        <v>44240</v>
      </c>
      <c r="P160" s="76" t="s">
        <v>450</v>
      </c>
      <c r="Q160" s="71" t="s">
        <v>479</v>
      </c>
      <c r="R160" s="68" t="s">
        <v>327</v>
      </c>
      <c r="S160" s="68" t="s">
        <v>240</v>
      </c>
    </row>
    <row r="161" spans="1:19" ht="25.5" hidden="1" x14ac:dyDescent="0.25">
      <c r="A161" s="59">
        <f>MAX($A$2:$A160)+1</f>
        <v>156</v>
      </c>
      <c r="B161" s="66" t="s">
        <v>751</v>
      </c>
      <c r="C161" s="67">
        <v>37337</v>
      </c>
      <c r="D161" s="75">
        <f t="shared" ca="1" si="6"/>
        <v>20</v>
      </c>
      <c r="E161" s="69" t="s">
        <v>221</v>
      </c>
      <c r="F161" s="70" t="s">
        <v>44</v>
      </c>
      <c r="G161" s="71" t="s">
        <v>400</v>
      </c>
      <c r="H161" s="93" t="s">
        <v>375</v>
      </c>
      <c r="I161" s="71" t="s">
        <v>479</v>
      </c>
      <c r="J161" s="68" t="s">
        <v>336</v>
      </c>
      <c r="K161" s="67">
        <v>44333</v>
      </c>
      <c r="L161" s="76" t="s">
        <v>750</v>
      </c>
      <c r="M161" s="71" t="s">
        <v>103</v>
      </c>
      <c r="N161" s="67">
        <f>DATE(YEAR(O161)+1,MONTH(O161),DAY(O161)-1)</f>
        <v>45061</v>
      </c>
      <c r="O161" s="67">
        <v>44697</v>
      </c>
      <c r="P161" s="77" t="s">
        <v>884</v>
      </c>
      <c r="Q161" s="71" t="s">
        <v>479</v>
      </c>
      <c r="R161" s="68" t="s">
        <v>326</v>
      </c>
      <c r="S161" s="68" t="s">
        <v>240</v>
      </c>
    </row>
    <row r="162" spans="1:19" ht="38.25" hidden="1" x14ac:dyDescent="0.25">
      <c r="A162" s="59">
        <f>MAX($A$2:$A161)+1</f>
        <v>157</v>
      </c>
      <c r="B162" s="66" t="s">
        <v>752</v>
      </c>
      <c r="C162" s="67">
        <v>28837</v>
      </c>
      <c r="D162" s="75">
        <f t="shared" ca="1" si="6"/>
        <v>44</v>
      </c>
      <c r="E162" s="69" t="s">
        <v>233</v>
      </c>
      <c r="F162" s="70" t="s">
        <v>44</v>
      </c>
      <c r="G162" s="71" t="s">
        <v>400</v>
      </c>
      <c r="H162" s="93" t="s">
        <v>375</v>
      </c>
      <c r="I162" s="71" t="s">
        <v>479</v>
      </c>
      <c r="J162" s="68" t="s">
        <v>334</v>
      </c>
      <c r="K162" s="67">
        <v>44329</v>
      </c>
      <c r="L162" s="76" t="s">
        <v>753</v>
      </c>
      <c r="M162" s="71" t="s">
        <v>208</v>
      </c>
      <c r="N162" s="67">
        <f>DATE(YEAR(O162)+1,MONTH(O162),DAY(O162)-1)</f>
        <v>45061</v>
      </c>
      <c r="O162" s="67">
        <v>44697</v>
      </c>
      <c r="P162" s="77" t="s">
        <v>884</v>
      </c>
      <c r="Q162" s="71" t="s">
        <v>479</v>
      </c>
      <c r="R162" s="68" t="s">
        <v>326</v>
      </c>
      <c r="S162" s="68" t="s">
        <v>240</v>
      </c>
    </row>
    <row r="163" spans="1:19" ht="25.5" x14ac:dyDescent="0.25">
      <c r="A163" s="59">
        <f>MAX($A$2:$A162)+1</f>
        <v>158</v>
      </c>
      <c r="B163" s="66" t="s">
        <v>566</v>
      </c>
      <c r="C163" s="67">
        <v>26359</v>
      </c>
      <c r="D163" s="75">
        <f t="shared" ca="1" si="6"/>
        <v>50</v>
      </c>
      <c r="E163" s="69" t="s">
        <v>221</v>
      </c>
      <c r="F163" s="70" t="s">
        <v>303</v>
      </c>
      <c r="G163" s="71" t="s">
        <v>557</v>
      </c>
      <c r="H163" s="93" t="s">
        <v>166</v>
      </c>
      <c r="I163" s="71" t="s">
        <v>582</v>
      </c>
      <c r="J163" s="68" t="s">
        <v>336</v>
      </c>
      <c r="K163" s="67">
        <v>43875</v>
      </c>
      <c r="L163" s="461">
        <v>345</v>
      </c>
      <c r="M163" s="71" t="s">
        <v>561</v>
      </c>
      <c r="N163" s="67">
        <f>DATE(YEAR(O163)+1,MONTH(O163),DAY(O163)-1)</f>
        <v>44589</v>
      </c>
      <c r="O163" s="67">
        <v>44225</v>
      </c>
      <c r="P163" s="461" t="s">
        <v>104</v>
      </c>
      <c r="Q163" s="73" t="s">
        <v>582</v>
      </c>
      <c r="R163" s="68" t="s">
        <v>326</v>
      </c>
      <c r="S163" s="68" t="s">
        <v>241</v>
      </c>
    </row>
    <row r="164" spans="1:19" ht="38.25" x14ac:dyDescent="0.25">
      <c r="A164" s="59">
        <f>MAX($A$2:$A163)+1</f>
        <v>159</v>
      </c>
      <c r="B164" s="66" t="s">
        <v>847</v>
      </c>
      <c r="C164" s="67">
        <v>35407</v>
      </c>
      <c r="D164" s="75">
        <f t="shared" ca="1" si="6"/>
        <v>26</v>
      </c>
      <c r="E164" s="69" t="s">
        <v>221</v>
      </c>
      <c r="F164" s="70" t="s">
        <v>317</v>
      </c>
      <c r="G164" s="71" t="s">
        <v>679</v>
      </c>
      <c r="H164" s="93" t="s">
        <v>372</v>
      </c>
      <c r="I164" s="71" t="s">
        <v>699</v>
      </c>
      <c r="J164" s="68" t="s">
        <v>336</v>
      </c>
      <c r="K164" s="67">
        <v>44371</v>
      </c>
      <c r="L164" s="77" t="s">
        <v>822</v>
      </c>
      <c r="M164" s="71" t="s">
        <v>704</v>
      </c>
      <c r="N164" s="67">
        <f>DATE(YEAR(K164)+1,MONTH(K164),DAY(K164)-1)</f>
        <v>44735</v>
      </c>
      <c r="O164" s="67"/>
      <c r="P164" s="82"/>
      <c r="Q164" s="71"/>
      <c r="R164" s="68" t="s">
        <v>238</v>
      </c>
      <c r="S164" s="68" t="s">
        <v>241</v>
      </c>
    </row>
    <row r="165" spans="1:19" ht="25.5" x14ac:dyDescent="0.25">
      <c r="A165" s="59">
        <f>MAX($A$2:$A164)+1</f>
        <v>160</v>
      </c>
      <c r="B165" s="66" t="s">
        <v>625</v>
      </c>
      <c r="C165" s="67">
        <v>20012</v>
      </c>
      <c r="D165" s="75">
        <f t="shared" ca="1" si="6"/>
        <v>68</v>
      </c>
      <c r="E165" s="69" t="s">
        <v>221</v>
      </c>
      <c r="F165" s="70" t="s">
        <v>100</v>
      </c>
      <c r="G165" s="70" t="s">
        <v>99</v>
      </c>
      <c r="H165" s="93" t="s">
        <v>166</v>
      </c>
      <c r="I165" s="71" t="s">
        <v>628</v>
      </c>
      <c r="J165" s="68" t="s">
        <v>335</v>
      </c>
      <c r="K165" s="67">
        <v>43812</v>
      </c>
      <c r="L165" s="77" t="s">
        <v>627</v>
      </c>
      <c r="M165" s="71" t="s">
        <v>629</v>
      </c>
      <c r="N165" s="67">
        <f>DATE(YEAR(K165)+2,MONTH(K165),DAY(K165)-1)</f>
        <v>44542</v>
      </c>
      <c r="O165" s="67"/>
      <c r="P165" s="94"/>
      <c r="Q165" s="71"/>
      <c r="R165" s="68" t="s">
        <v>327</v>
      </c>
      <c r="S165" s="68" t="s">
        <v>241</v>
      </c>
    </row>
    <row r="166" spans="1:19" ht="38.25" x14ac:dyDescent="0.25">
      <c r="A166" s="59">
        <f>MAX($A$2:$A165)+1</f>
        <v>161</v>
      </c>
      <c r="B166" s="66" t="s">
        <v>670</v>
      </c>
      <c r="C166" s="67">
        <v>30943</v>
      </c>
      <c r="D166" s="75">
        <f t="shared" ca="1" si="6"/>
        <v>38</v>
      </c>
      <c r="E166" s="69" t="s">
        <v>221</v>
      </c>
      <c r="F166" s="70" t="s">
        <v>266</v>
      </c>
      <c r="G166" s="71" t="s">
        <v>676</v>
      </c>
      <c r="H166" s="93" t="s">
        <v>677</v>
      </c>
      <c r="I166" s="71" t="s">
        <v>673</v>
      </c>
      <c r="J166" s="68" t="s">
        <v>334</v>
      </c>
      <c r="K166" s="92">
        <v>44095</v>
      </c>
      <c r="L166" s="76" t="s">
        <v>665</v>
      </c>
      <c r="M166" s="71" t="s">
        <v>666</v>
      </c>
      <c r="N166" s="67">
        <f>DATE(YEAR(K166)+2,MONTH(K166),DAY(K166)-1)</f>
        <v>44824</v>
      </c>
      <c r="O166" s="67"/>
      <c r="P166" s="94"/>
      <c r="Q166" s="71"/>
      <c r="R166" s="68" t="s">
        <v>326</v>
      </c>
      <c r="S166" s="68" t="s">
        <v>241</v>
      </c>
    </row>
    <row r="167" spans="1:19" ht="25.5" hidden="1" x14ac:dyDescent="0.25">
      <c r="A167" s="59">
        <f>MAX($A$2:$A166)+1</f>
        <v>162</v>
      </c>
      <c r="B167" s="66" t="s">
        <v>342</v>
      </c>
      <c r="C167" s="67">
        <v>31624</v>
      </c>
      <c r="D167" s="68">
        <f t="shared" ca="1" si="6"/>
        <v>36</v>
      </c>
      <c r="E167" s="69" t="s">
        <v>221</v>
      </c>
      <c r="F167" s="70" t="s">
        <v>44</v>
      </c>
      <c r="G167" s="71" t="s">
        <v>400</v>
      </c>
      <c r="H167" s="93" t="s">
        <v>165</v>
      </c>
      <c r="I167" s="71" t="s">
        <v>479</v>
      </c>
      <c r="J167" s="68" t="s">
        <v>333</v>
      </c>
      <c r="K167" s="67">
        <v>44678</v>
      </c>
      <c r="L167" s="76" t="s">
        <v>881</v>
      </c>
      <c r="M167" s="71" t="s">
        <v>237</v>
      </c>
      <c r="N167" s="67">
        <f>DATE(YEAR(K167)+4,MONTH(K167),DAY(K167)-1)</f>
        <v>46138</v>
      </c>
      <c r="O167" s="67"/>
      <c r="P167" s="94"/>
      <c r="Q167" s="73"/>
      <c r="R167" s="68" t="s">
        <v>327</v>
      </c>
      <c r="S167" s="68" t="s">
        <v>240</v>
      </c>
    </row>
    <row r="168" spans="1:19" ht="38.25" x14ac:dyDescent="0.25">
      <c r="A168" s="59">
        <f>MAX($A$2:$A167)+1</f>
        <v>163</v>
      </c>
      <c r="B168" s="66" t="s">
        <v>833</v>
      </c>
      <c r="C168" s="67">
        <v>28908</v>
      </c>
      <c r="D168" s="75">
        <f t="shared" ca="1" si="6"/>
        <v>43</v>
      </c>
      <c r="E168" s="69" t="s">
        <v>221</v>
      </c>
      <c r="F168" s="70" t="s">
        <v>317</v>
      </c>
      <c r="G168" s="71" t="s">
        <v>679</v>
      </c>
      <c r="H168" s="93" t="s">
        <v>372</v>
      </c>
      <c r="I168" s="71" t="s">
        <v>699</v>
      </c>
      <c r="J168" s="68" t="s">
        <v>336</v>
      </c>
      <c r="K168" s="67">
        <v>44309</v>
      </c>
      <c r="L168" s="77" t="s">
        <v>862</v>
      </c>
      <c r="M168" s="71" t="s">
        <v>704</v>
      </c>
      <c r="N168" s="67">
        <f>DATE(YEAR(K168)+1,MONTH(K168),DAY(K168)-1)</f>
        <v>44673</v>
      </c>
      <c r="O168" s="67"/>
      <c r="P168" s="82"/>
      <c r="Q168" s="71"/>
      <c r="R168" s="68" t="s">
        <v>238</v>
      </c>
      <c r="S168" s="68" t="s">
        <v>241</v>
      </c>
    </row>
    <row r="169" spans="1:19" ht="25.5" hidden="1" x14ac:dyDescent="0.25">
      <c r="A169" s="59">
        <f>MAX($A$2:$A168)+1</f>
        <v>164</v>
      </c>
      <c r="B169" s="66" t="s">
        <v>547</v>
      </c>
      <c r="C169" s="67">
        <v>17744</v>
      </c>
      <c r="D169" s="75">
        <f t="shared" ca="1" si="6"/>
        <v>74</v>
      </c>
      <c r="E169" s="69" t="s">
        <v>221</v>
      </c>
      <c r="F169" s="70" t="s">
        <v>257</v>
      </c>
      <c r="G169" s="71" t="s">
        <v>555</v>
      </c>
      <c r="H169" s="93" t="s">
        <v>166</v>
      </c>
      <c r="I169" s="71" t="s">
        <v>554</v>
      </c>
      <c r="J169" s="68" t="s">
        <v>334</v>
      </c>
      <c r="K169" s="67">
        <v>44530</v>
      </c>
      <c r="L169" s="77" t="s">
        <v>865</v>
      </c>
      <c r="M169" s="71" t="s">
        <v>864</v>
      </c>
      <c r="N169" s="67">
        <f>DATE(YEAR(K169)+2,MONTH(K169),DAY(K169)-1)</f>
        <v>45259</v>
      </c>
      <c r="O169" s="67"/>
      <c r="P169" s="82"/>
      <c r="Q169" s="71"/>
      <c r="R169" s="68" t="s">
        <v>327</v>
      </c>
      <c r="S169" s="68" t="s">
        <v>240</v>
      </c>
    </row>
    <row r="170" spans="1:19" ht="25.5" hidden="1" x14ac:dyDescent="0.25">
      <c r="A170" s="59">
        <f>MAX($A$2:$A169)+1</f>
        <v>165</v>
      </c>
      <c r="B170" s="66" t="s">
        <v>551</v>
      </c>
      <c r="C170" s="67">
        <v>27673</v>
      </c>
      <c r="D170" s="75">
        <f t="shared" ca="1" si="6"/>
        <v>47</v>
      </c>
      <c r="E170" s="69" t="s">
        <v>233</v>
      </c>
      <c r="F170" s="70" t="s">
        <v>257</v>
      </c>
      <c r="G170" s="71" t="s">
        <v>555</v>
      </c>
      <c r="H170" s="93" t="s">
        <v>166</v>
      </c>
      <c r="I170" s="71" t="s">
        <v>554</v>
      </c>
      <c r="J170" s="68" t="s">
        <v>334</v>
      </c>
      <c r="K170" s="67">
        <v>44530</v>
      </c>
      <c r="L170" s="77" t="s">
        <v>865</v>
      </c>
      <c r="M170" s="71" t="s">
        <v>864</v>
      </c>
      <c r="N170" s="67">
        <f>DATE(YEAR(K170)+2,MONTH(K170),DAY(K170)-1)</f>
        <v>45259</v>
      </c>
      <c r="O170" s="67"/>
      <c r="P170" s="82"/>
      <c r="Q170" s="71"/>
      <c r="R170" s="68" t="s">
        <v>327</v>
      </c>
      <c r="S170" s="68" t="s">
        <v>240</v>
      </c>
    </row>
    <row r="171" spans="1:19" ht="25.5" hidden="1" x14ac:dyDescent="0.25">
      <c r="A171" s="59">
        <f>MAX($A$2:$A170)+1</f>
        <v>166</v>
      </c>
      <c r="B171" s="66" t="s">
        <v>728</v>
      </c>
      <c r="C171" s="67">
        <v>33061</v>
      </c>
      <c r="D171" s="75">
        <f t="shared" ca="1" si="6"/>
        <v>32</v>
      </c>
      <c r="E171" s="69" t="s">
        <v>221</v>
      </c>
      <c r="F171" s="70" t="s">
        <v>282</v>
      </c>
      <c r="G171" s="71" t="s">
        <v>510</v>
      </c>
      <c r="H171" s="93" t="s">
        <v>372</v>
      </c>
      <c r="I171" s="71" t="s">
        <v>511</v>
      </c>
      <c r="J171" s="68" t="s">
        <v>334</v>
      </c>
      <c r="K171" s="67">
        <v>44348</v>
      </c>
      <c r="L171" s="77" t="s">
        <v>729</v>
      </c>
      <c r="M171" s="71" t="s">
        <v>512</v>
      </c>
      <c r="N171" s="67">
        <f>DATE(YEAR(K171)+2,MONTH(K171),DAY(K171)-1)</f>
        <v>45077</v>
      </c>
      <c r="O171" s="67"/>
      <c r="P171" s="82"/>
      <c r="Q171" s="71"/>
      <c r="R171" s="68" t="s">
        <v>327</v>
      </c>
      <c r="S171" s="68" t="s">
        <v>240</v>
      </c>
    </row>
    <row r="172" spans="1:19" ht="25.5" x14ac:dyDescent="0.25">
      <c r="A172" s="59">
        <f>MAX($A$2:$A171)+1</f>
        <v>167</v>
      </c>
      <c r="B172" s="66" t="s">
        <v>1013</v>
      </c>
      <c r="C172" s="78"/>
      <c r="D172" s="68" t="str">
        <f t="shared" ca="1" si="6"/>
        <v/>
      </c>
      <c r="E172" s="69" t="s">
        <v>221</v>
      </c>
      <c r="F172" s="70" t="s">
        <v>277</v>
      </c>
      <c r="G172" s="70" t="s">
        <v>999</v>
      </c>
      <c r="H172" s="93" t="s">
        <v>165</v>
      </c>
      <c r="I172" s="71" t="s">
        <v>1000</v>
      </c>
      <c r="J172" s="68" t="s">
        <v>336</v>
      </c>
      <c r="K172" s="67">
        <v>44363</v>
      </c>
      <c r="L172" s="77" t="s">
        <v>1002</v>
      </c>
      <c r="M172" s="71" t="s">
        <v>1001</v>
      </c>
      <c r="N172" s="67">
        <f>DATE(YEAR(K172)+1,MONTH(K172),DAY(K172)-1)</f>
        <v>44727</v>
      </c>
      <c r="O172" s="67"/>
      <c r="P172" s="82"/>
      <c r="Q172" s="71"/>
      <c r="R172" s="68" t="s">
        <v>326</v>
      </c>
      <c r="S172" s="68" t="s">
        <v>241</v>
      </c>
    </row>
    <row r="173" spans="1:19" ht="25.5" hidden="1" x14ac:dyDescent="0.25">
      <c r="A173" s="59">
        <f>MAX($A$2:$A172)+1</f>
        <v>168</v>
      </c>
      <c r="B173" s="66" t="s">
        <v>522</v>
      </c>
      <c r="C173" s="74">
        <v>37375</v>
      </c>
      <c r="D173" s="75">
        <f t="shared" ca="1" si="6"/>
        <v>20</v>
      </c>
      <c r="E173" s="69" t="s">
        <v>221</v>
      </c>
      <c r="F173" s="70" t="s">
        <v>282</v>
      </c>
      <c r="G173" s="71" t="s">
        <v>510</v>
      </c>
      <c r="H173" s="93" t="s">
        <v>372</v>
      </c>
      <c r="I173" s="71" t="s">
        <v>511</v>
      </c>
      <c r="J173" s="68" t="s">
        <v>334</v>
      </c>
      <c r="K173" s="67">
        <v>44511</v>
      </c>
      <c r="L173" s="77" t="s">
        <v>863</v>
      </c>
      <c r="M173" s="71" t="s">
        <v>512</v>
      </c>
      <c r="N173" s="67">
        <f>DATE(YEAR(K173)+2,MONTH(K173),DAY(K173)-1)</f>
        <v>45240</v>
      </c>
      <c r="O173" s="67"/>
      <c r="P173" s="94"/>
      <c r="Q173" s="73"/>
      <c r="R173" s="68" t="s">
        <v>327</v>
      </c>
      <c r="S173" s="68" t="s">
        <v>240</v>
      </c>
    </row>
    <row r="174" spans="1:19" ht="38.25" x14ac:dyDescent="0.25">
      <c r="A174" s="59">
        <f>MAX($A$2:$A173)+1</f>
        <v>169</v>
      </c>
      <c r="B174" s="66" t="s">
        <v>499</v>
      </c>
      <c r="C174" s="67">
        <v>29041</v>
      </c>
      <c r="D174" s="75">
        <f t="shared" ca="1" si="6"/>
        <v>43</v>
      </c>
      <c r="E174" s="69" t="s">
        <v>221</v>
      </c>
      <c r="F174" s="70" t="s">
        <v>262</v>
      </c>
      <c r="G174" s="71" t="s">
        <v>495</v>
      </c>
      <c r="H174" s="93" t="s">
        <v>166</v>
      </c>
      <c r="I174" s="71" t="s">
        <v>496</v>
      </c>
      <c r="J174" s="68" t="s">
        <v>334</v>
      </c>
      <c r="K174" s="67">
        <v>44068</v>
      </c>
      <c r="L174" s="77">
        <v>255</v>
      </c>
      <c r="M174" s="71" t="s">
        <v>497</v>
      </c>
      <c r="N174" s="67">
        <f>DATE(YEAR(K174)+2,MONTH(K174),DAY(K174)-1)</f>
        <v>44797</v>
      </c>
      <c r="O174" s="67"/>
      <c r="P174" s="94"/>
      <c r="Q174" s="73"/>
      <c r="R174" s="68" t="s">
        <v>326</v>
      </c>
      <c r="S174" s="68" t="s">
        <v>241</v>
      </c>
    </row>
    <row r="175" spans="1:19" ht="63.75" x14ac:dyDescent="0.25">
      <c r="A175" s="59">
        <f>MAX($A$2:$A174)+1</f>
        <v>170</v>
      </c>
      <c r="B175" s="66" t="s">
        <v>465</v>
      </c>
      <c r="C175" s="74">
        <v>37602</v>
      </c>
      <c r="D175" s="75">
        <f t="shared" ca="1" si="6"/>
        <v>20</v>
      </c>
      <c r="E175" s="69" t="s">
        <v>233</v>
      </c>
      <c r="F175" s="70" t="s">
        <v>304</v>
      </c>
      <c r="G175" s="71" t="s">
        <v>461</v>
      </c>
      <c r="H175" s="93" t="s">
        <v>372</v>
      </c>
      <c r="I175" s="71" t="s">
        <v>482</v>
      </c>
      <c r="J175" s="68" t="s">
        <v>336</v>
      </c>
      <c r="K175" s="74">
        <v>44179</v>
      </c>
      <c r="L175" s="76" t="s">
        <v>463</v>
      </c>
      <c r="M175" s="71" t="s">
        <v>472</v>
      </c>
      <c r="N175" s="67">
        <f>DATE(YEAR(O175)+1,MONTH(O175),DAY(O175)-1)</f>
        <v>44907</v>
      </c>
      <c r="O175" s="74">
        <v>44543</v>
      </c>
      <c r="P175" s="77" t="s">
        <v>169</v>
      </c>
      <c r="Q175" s="71" t="s">
        <v>482</v>
      </c>
      <c r="R175" s="68" t="s">
        <v>327</v>
      </c>
      <c r="S175" s="68" t="s">
        <v>241</v>
      </c>
    </row>
    <row r="176" spans="1:19" ht="38.25" hidden="1" x14ac:dyDescent="0.25">
      <c r="A176" s="59">
        <f>MAX($A$2:$A175)+1</f>
        <v>171</v>
      </c>
      <c r="B176" s="66" t="s">
        <v>353</v>
      </c>
      <c r="C176" s="67">
        <v>21400</v>
      </c>
      <c r="D176" s="68">
        <f t="shared" ca="1" si="6"/>
        <v>64</v>
      </c>
      <c r="E176" s="69" t="s">
        <v>221</v>
      </c>
      <c r="F176" s="70" t="s">
        <v>272</v>
      </c>
      <c r="G176" s="71" t="s">
        <v>328</v>
      </c>
      <c r="H176" s="93" t="s">
        <v>165</v>
      </c>
      <c r="I176" s="71" t="s">
        <v>480</v>
      </c>
      <c r="J176" s="68" t="s">
        <v>334</v>
      </c>
      <c r="K176" s="67">
        <v>44116</v>
      </c>
      <c r="L176" s="76" t="s">
        <v>350</v>
      </c>
      <c r="M176" s="71" t="s">
        <v>351</v>
      </c>
      <c r="N176" s="67">
        <f>DATE(YEAR(O176)+2,MONTH(O176),DAY(O176)-1)</f>
        <v>45576</v>
      </c>
      <c r="O176" s="67">
        <v>44846</v>
      </c>
      <c r="P176" s="77" t="s">
        <v>1044</v>
      </c>
      <c r="Q176" s="71" t="s">
        <v>480</v>
      </c>
      <c r="R176" s="68" t="s">
        <v>326</v>
      </c>
      <c r="S176" s="68" t="s">
        <v>240</v>
      </c>
    </row>
    <row r="177" spans="1:19" ht="25.5" hidden="1" x14ac:dyDescent="0.25">
      <c r="A177" s="59">
        <f>MAX($A$2:$A176)+1</f>
        <v>172</v>
      </c>
      <c r="B177" s="66" t="s">
        <v>778</v>
      </c>
      <c r="C177" s="67">
        <v>30074</v>
      </c>
      <c r="D177" s="68">
        <f t="shared" ref="D177:D208" ca="1" si="7">IF(OR(ISERROR(YEAR(C177)),ISBLANK(C177)),"",YEAR(TODAY()-C177)-1900)</f>
        <v>40</v>
      </c>
      <c r="E177" s="69" t="s">
        <v>221</v>
      </c>
      <c r="F177" s="70" t="s">
        <v>311</v>
      </c>
      <c r="G177" s="70" t="s">
        <v>636</v>
      </c>
      <c r="H177" s="93" t="s">
        <v>375</v>
      </c>
      <c r="I177" s="71" t="s">
        <v>637</v>
      </c>
      <c r="J177" s="68" t="s">
        <v>334</v>
      </c>
      <c r="K177" s="67">
        <v>44425</v>
      </c>
      <c r="L177" s="77" t="s">
        <v>797</v>
      </c>
      <c r="M177" s="71" t="s">
        <v>798</v>
      </c>
      <c r="N177" s="67">
        <f>DATE(YEAR(K177)+2,MONTH(K177),DAY(K177)-1)</f>
        <v>45154</v>
      </c>
      <c r="O177" s="67"/>
      <c r="P177" s="82"/>
      <c r="Q177" s="71"/>
      <c r="R177" s="68" t="s">
        <v>326</v>
      </c>
      <c r="S177" s="68" t="s">
        <v>240</v>
      </c>
    </row>
    <row r="178" spans="1:19" ht="25.5" hidden="1" x14ac:dyDescent="0.25">
      <c r="A178" s="59">
        <f>MAX($A$2:$A177)+1</f>
        <v>173</v>
      </c>
      <c r="B178" s="66" t="s">
        <v>1014</v>
      </c>
      <c r="C178" s="67">
        <v>27585</v>
      </c>
      <c r="D178" s="68">
        <f t="shared" ca="1" si="7"/>
        <v>47</v>
      </c>
      <c r="E178" s="69" t="s">
        <v>221</v>
      </c>
      <c r="F178" s="70" t="s">
        <v>277</v>
      </c>
      <c r="G178" s="70" t="s">
        <v>999</v>
      </c>
      <c r="H178" s="93" t="s">
        <v>165</v>
      </c>
      <c r="I178" s="71" t="s">
        <v>1000</v>
      </c>
      <c r="J178" s="68" t="s">
        <v>336</v>
      </c>
      <c r="K178" s="67">
        <v>44363</v>
      </c>
      <c r="L178" s="77" t="s">
        <v>1002</v>
      </c>
      <c r="M178" s="71" t="s">
        <v>1001</v>
      </c>
      <c r="N178" s="67">
        <f>DATE(YEAR(O178)+1,MONTH(O178),DAY(O178)-1)</f>
        <v>45093</v>
      </c>
      <c r="O178" s="67">
        <v>44729</v>
      </c>
      <c r="P178" s="77" t="s">
        <v>1041</v>
      </c>
      <c r="Q178" s="71" t="s">
        <v>1000</v>
      </c>
      <c r="R178" s="68" t="s">
        <v>326</v>
      </c>
      <c r="S178" s="68" t="s">
        <v>240</v>
      </c>
    </row>
    <row r="179" spans="1:19" ht="38.25" x14ac:dyDescent="0.25">
      <c r="A179" s="59">
        <f>MAX($A$2:$A178)+1</f>
        <v>174</v>
      </c>
      <c r="B179" s="66" t="s">
        <v>500</v>
      </c>
      <c r="C179" s="67">
        <v>30621</v>
      </c>
      <c r="D179" s="75">
        <f t="shared" ca="1" si="7"/>
        <v>39</v>
      </c>
      <c r="E179" s="69" t="s">
        <v>221</v>
      </c>
      <c r="F179" s="70" t="s">
        <v>262</v>
      </c>
      <c r="G179" s="71" t="s">
        <v>495</v>
      </c>
      <c r="H179" s="93" t="s">
        <v>166</v>
      </c>
      <c r="I179" s="71" t="s">
        <v>496</v>
      </c>
      <c r="J179" s="68" t="s">
        <v>334</v>
      </c>
      <c r="K179" s="67">
        <v>44068</v>
      </c>
      <c r="L179" s="77">
        <v>255</v>
      </c>
      <c r="M179" s="71" t="s">
        <v>497</v>
      </c>
      <c r="N179" s="67">
        <f>DATE(YEAR(K179)+2,MONTH(K179),DAY(K179)-1)</f>
        <v>44797</v>
      </c>
      <c r="O179" s="67"/>
      <c r="P179" s="94"/>
      <c r="Q179" s="73"/>
      <c r="R179" s="68" t="s">
        <v>326</v>
      </c>
      <c r="S179" s="68" t="s">
        <v>241</v>
      </c>
    </row>
    <row r="180" spans="1:19" ht="25.5" hidden="1" x14ac:dyDescent="0.25">
      <c r="A180" s="59">
        <f>MAX($A$2:$A179)+1</f>
        <v>175</v>
      </c>
      <c r="B180" s="66" t="s">
        <v>529</v>
      </c>
      <c r="C180" s="67">
        <v>29773</v>
      </c>
      <c r="D180" s="75">
        <f t="shared" ca="1" si="7"/>
        <v>41</v>
      </c>
      <c r="E180" s="69" t="s">
        <v>233</v>
      </c>
      <c r="F180" s="70" t="s">
        <v>294</v>
      </c>
      <c r="G180" s="71" t="s">
        <v>525</v>
      </c>
      <c r="H180" s="93" t="s">
        <v>166</v>
      </c>
      <c r="I180" s="71" t="s">
        <v>543</v>
      </c>
      <c r="J180" s="68" t="s">
        <v>335</v>
      </c>
      <c r="K180" s="74">
        <v>43367</v>
      </c>
      <c r="L180" s="76" t="s">
        <v>544</v>
      </c>
      <c r="M180" s="71" t="s">
        <v>546</v>
      </c>
      <c r="N180" s="67">
        <f>DATE(YEAR(O180)+2,MONTH(O180),DAY(O180)-1)</f>
        <v>44974</v>
      </c>
      <c r="O180" s="67">
        <v>44245</v>
      </c>
      <c r="P180" s="461" t="s">
        <v>209</v>
      </c>
      <c r="Q180" s="71" t="s">
        <v>543</v>
      </c>
      <c r="R180" s="68" t="s">
        <v>238</v>
      </c>
      <c r="S180" s="68" t="s">
        <v>240</v>
      </c>
    </row>
    <row r="181" spans="1:19" ht="38.25" hidden="1" x14ac:dyDescent="0.25">
      <c r="A181" s="59">
        <f>MAX($A$2:$A180)+1</f>
        <v>176</v>
      </c>
      <c r="B181" s="66" t="s">
        <v>929</v>
      </c>
      <c r="C181" s="78"/>
      <c r="D181" s="68" t="str">
        <f t="shared" ca="1" si="7"/>
        <v/>
      </c>
      <c r="E181" s="69" t="s">
        <v>221</v>
      </c>
      <c r="F181" s="70" t="s">
        <v>272</v>
      </c>
      <c r="G181" s="71" t="s">
        <v>328</v>
      </c>
      <c r="H181" s="93" t="s">
        <v>165</v>
      </c>
      <c r="I181" s="71" t="s">
        <v>480</v>
      </c>
      <c r="J181" s="68" t="s">
        <v>336</v>
      </c>
      <c r="K181" s="67">
        <v>44610</v>
      </c>
      <c r="L181" s="77" t="s">
        <v>104</v>
      </c>
      <c r="M181" s="71" t="s">
        <v>358</v>
      </c>
      <c r="N181" s="67">
        <f>DATE(YEAR(K181)+1,MONTH(K181),DAY(K181)-1)</f>
        <v>44974</v>
      </c>
      <c r="O181" s="67"/>
      <c r="P181" s="82"/>
      <c r="Q181" s="71"/>
      <c r="R181" s="68" t="s">
        <v>326</v>
      </c>
      <c r="S181" s="68" t="s">
        <v>240</v>
      </c>
    </row>
    <row r="182" spans="1:19" ht="38.25" hidden="1" x14ac:dyDescent="0.25">
      <c r="A182" s="59">
        <f>MAX($A$2:$A181)+1</f>
        <v>177</v>
      </c>
      <c r="B182" s="66" t="s">
        <v>1048</v>
      </c>
      <c r="C182" s="78"/>
      <c r="D182" s="68" t="str">
        <f t="shared" ca="1" si="7"/>
        <v/>
      </c>
      <c r="E182" s="69" t="s">
        <v>221</v>
      </c>
      <c r="F182" s="70" t="s">
        <v>317</v>
      </c>
      <c r="G182" s="71" t="s">
        <v>679</v>
      </c>
      <c r="H182" s="98"/>
      <c r="I182" s="71" t="s">
        <v>699</v>
      </c>
      <c r="J182" s="68" t="s">
        <v>336</v>
      </c>
      <c r="K182" s="67">
        <v>44715</v>
      </c>
      <c r="L182" s="77" t="s">
        <v>1045</v>
      </c>
      <c r="M182" s="71" t="s">
        <v>704</v>
      </c>
      <c r="N182" s="67">
        <f>DATE(YEAR(K182)+1,MONTH(K182),DAY(K182)-1)</f>
        <v>45079</v>
      </c>
      <c r="O182" s="67"/>
      <c r="P182" s="82"/>
      <c r="Q182" s="71"/>
      <c r="R182" s="68" t="s">
        <v>326</v>
      </c>
      <c r="S182" s="68" t="s">
        <v>240</v>
      </c>
    </row>
    <row r="183" spans="1:19" ht="25.5" hidden="1" x14ac:dyDescent="0.25">
      <c r="A183" s="59">
        <f>MAX($A$2:$A182)+1</f>
        <v>178</v>
      </c>
      <c r="B183" s="66" t="s">
        <v>530</v>
      </c>
      <c r="C183" s="67">
        <v>24473</v>
      </c>
      <c r="D183" s="75">
        <f t="shared" ca="1" si="7"/>
        <v>56</v>
      </c>
      <c r="E183" s="69" t="s">
        <v>221</v>
      </c>
      <c r="F183" s="70" t="s">
        <v>294</v>
      </c>
      <c r="G183" s="71" t="s">
        <v>525</v>
      </c>
      <c r="H183" s="93" t="s">
        <v>166</v>
      </c>
      <c r="I183" s="71" t="s">
        <v>543</v>
      </c>
      <c r="J183" s="68" t="s">
        <v>335</v>
      </c>
      <c r="K183" s="74">
        <v>43367</v>
      </c>
      <c r="L183" s="76" t="s">
        <v>544</v>
      </c>
      <c r="M183" s="71" t="s">
        <v>546</v>
      </c>
      <c r="N183" s="67">
        <f>DATE(YEAR(O183)+2,MONTH(O183),DAY(O183)-1)</f>
        <v>44974</v>
      </c>
      <c r="O183" s="67">
        <v>44245</v>
      </c>
      <c r="P183" s="461" t="s">
        <v>209</v>
      </c>
      <c r="Q183" s="71" t="s">
        <v>543</v>
      </c>
      <c r="R183" s="68" t="s">
        <v>238</v>
      </c>
      <c r="S183" s="68" t="s">
        <v>240</v>
      </c>
    </row>
    <row r="184" spans="1:19" ht="38.25" x14ac:dyDescent="0.25">
      <c r="A184" s="59">
        <f>MAX($A$2:$A183)+1</f>
        <v>179</v>
      </c>
      <c r="B184" s="66" t="s">
        <v>848</v>
      </c>
      <c r="C184" s="67">
        <v>37751</v>
      </c>
      <c r="D184" s="75">
        <f t="shared" ca="1" si="7"/>
        <v>19</v>
      </c>
      <c r="E184" s="69" t="s">
        <v>221</v>
      </c>
      <c r="F184" s="70" t="s">
        <v>317</v>
      </c>
      <c r="G184" s="71" t="s">
        <v>679</v>
      </c>
      <c r="H184" s="93" t="s">
        <v>372</v>
      </c>
      <c r="I184" s="71" t="s">
        <v>699</v>
      </c>
      <c r="J184" s="68" t="s">
        <v>336</v>
      </c>
      <c r="K184" s="67">
        <v>44371</v>
      </c>
      <c r="L184" s="77" t="s">
        <v>822</v>
      </c>
      <c r="M184" s="71" t="s">
        <v>704</v>
      </c>
      <c r="N184" s="67">
        <f>DATE(YEAR(K184)+1,MONTH(K184),DAY(K184)-1)</f>
        <v>44735</v>
      </c>
      <c r="O184" s="67"/>
      <c r="P184" s="82"/>
      <c r="Q184" s="71"/>
      <c r="R184" s="68" t="s">
        <v>238</v>
      </c>
      <c r="S184" s="68" t="s">
        <v>241</v>
      </c>
    </row>
    <row r="185" spans="1:19" ht="63.75" x14ac:dyDescent="0.25">
      <c r="A185" s="59">
        <f>MAX($A$2:$A184)+1</f>
        <v>180</v>
      </c>
      <c r="B185" s="66" t="s">
        <v>719</v>
      </c>
      <c r="C185" s="67">
        <v>29444</v>
      </c>
      <c r="D185" s="75">
        <f t="shared" ca="1" si="7"/>
        <v>42</v>
      </c>
      <c r="E185" s="69" t="s">
        <v>221</v>
      </c>
      <c r="F185" s="70" t="s">
        <v>279</v>
      </c>
      <c r="G185" s="70" t="s">
        <v>716</v>
      </c>
      <c r="H185" s="93" t="s">
        <v>372</v>
      </c>
      <c r="I185" s="71" t="s">
        <v>717</v>
      </c>
      <c r="J185" s="68" t="s">
        <v>336</v>
      </c>
      <c r="K185" s="67">
        <v>43882</v>
      </c>
      <c r="L185" s="77" t="s">
        <v>714</v>
      </c>
      <c r="M185" s="71" t="s">
        <v>718</v>
      </c>
      <c r="N185" s="67">
        <f>DATE(YEAR(O185)+1,MONTH(O185),DAY(O185)-1)</f>
        <v>44611</v>
      </c>
      <c r="O185" s="67">
        <v>44247</v>
      </c>
      <c r="P185" s="77" t="s">
        <v>715</v>
      </c>
      <c r="Q185" s="71" t="s">
        <v>717</v>
      </c>
      <c r="R185" s="68" t="s">
        <v>327</v>
      </c>
      <c r="S185" s="68" t="s">
        <v>241</v>
      </c>
    </row>
    <row r="186" spans="1:19" ht="25.5" hidden="1" x14ac:dyDescent="0.25">
      <c r="A186" s="59">
        <f>MAX($A$2:$A185)+1</f>
        <v>181</v>
      </c>
      <c r="B186" s="66" t="s">
        <v>763</v>
      </c>
      <c r="C186" s="67">
        <v>24516</v>
      </c>
      <c r="D186" s="68">
        <f t="shared" ca="1" si="7"/>
        <v>55</v>
      </c>
      <c r="E186" s="69" t="s">
        <v>221</v>
      </c>
      <c r="F186" s="70" t="s">
        <v>257</v>
      </c>
      <c r="G186" s="71" t="s">
        <v>555</v>
      </c>
      <c r="H186" s="93" t="s">
        <v>374</v>
      </c>
      <c r="I186" s="71" t="s">
        <v>771</v>
      </c>
      <c r="J186" s="68" t="s">
        <v>335</v>
      </c>
      <c r="K186" s="67">
        <v>43769</v>
      </c>
      <c r="L186" s="77" t="s">
        <v>773</v>
      </c>
      <c r="M186" s="71" t="s">
        <v>772</v>
      </c>
      <c r="N186" s="67">
        <f>DATE(YEAR(O186)+2,MONTH(O186),DAY(O186)-1)</f>
        <v>45303</v>
      </c>
      <c r="O186" s="67">
        <v>44574</v>
      </c>
      <c r="P186" s="77" t="s">
        <v>51</v>
      </c>
      <c r="Q186" s="71" t="s">
        <v>554</v>
      </c>
      <c r="R186" s="68" t="s">
        <v>326</v>
      </c>
      <c r="S186" s="68" t="s">
        <v>240</v>
      </c>
    </row>
    <row r="187" spans="1:19" ht="38.25" hidden="1" x14ac:dyDescent="0.25">
      <c r="A187" s="59">
        <f>MAX($A$2:$A186)+1</f>
        <v>182</v>
      </c>
      <c r="B187" s="66" t="s">
        <v>592</v>
      </c>
      <c r="C187" s="67">
        <v>31116</v>
      </c>
      <c r="D187" s="75">
        <f t="shared" ca="1" si="7"/>
        <v>37</v>
      </c>
      <c r="E187" s="69" t="s">
        <v>221</v>
      </c>
      <c r="F187" s="70" t="s">
        <v>253</v>
      </c>
      <c r="G187" s="71" t="s">
        <v>606</v>
      </c>
      <c r="H187" s="93" t="s">
        <v>166</v>
      </c>
      <c r="I187" s="71" t="s">
        <v>607</v>
      </c>
      <c r="J187" s="68" t="s">
        <v>335</v>
      </c>
      <c r="K187" s="67">
        <v>43615</v>
      </c>
      <c r="L187" s="77" t="s">
        <v>590</v>
      </c>
      <c r="M187" s="71" t="s">
        <v>742</v>
      </c>
      <c r="N187" s="67">
        <f>DATE(YEAR(O187)+2,MONTH(O187),DAY(O187)-1)</f>
        <v>44984</v>
      </c>
      <c r="O187" s="67">
        <v>44255</v>
      </c>
      <c r="P187" s="77" t="s">
        <v>743</v>
      </c>
      <c r="Q187" s="71" t="s">
        <v>607</v>
      </c>
      <c r="R187" s="68" t="s">
        <v>327</v>
      </c>
      <c r="S187" s="68" t="s">
        <v>240</v>
      </c>
    </row>
    <row r="188" spans="1:19" ht="25.5" hidden="1" x14ac:dyDescent="0.25">
      <c r="A188" s="59">
        <f>MAX($A$2:$A187)+1</f>
        <v>183</v>
      </c>
      <c r="B188" s="66" t="s">
        <v>421</v>
      </c>
      <c r="C188" s="67">
        <v>25045</v>
      </c>
      <c r="D188" s="68">
        <f t="shared" ca="1" si="7"/>
        <v>54</v>
      </c>
      <c r="E188" s="69" t="s">
        <v>233</v>
      </c>
      <c r="F188" s="70" t="s">
        <v>44</v>
      </c>
      <c r="G188" s="71" t="s">
        <v>400</v>
      </c>
      <c r="H188" s="93" t="s">
        <v>165</v>
      </c>
      <c r="I188" s="71" t="s">
        <v>479</v>
      </c>
      <c r="J188" s="68" t="s">
        <v>335</v>
      </c>
      <c r="K188" s="67">
        <v>43096</v>
      </c>
      <c r="L188" s="76" t="s">
        <v>170</v>
      </c>
      <c r="M188" s="71" t="s">
        <v>103</v>
      </c>
      <c r="N188" s="67">
        <f>DATE(YEAR(O188)+2,MONTH(O188),DAY(O188)-1)</f>
        <v>45300</v>
      </c>
      <c r="O188" s="67">
        <v>44571</v>
      </c>
      <c r="P188" s="77" t="s">
        <v>921</v>
      </c>
      <c r="Q188" s="71" t="s">
        <v>479</v>
      </c>
      <c r="R188" s="68" t="s">
        <v>327</v>
      </c>
      <c r="S188" s="68" t="s">
        <v>240</v>
      </c>
    </row>
    <row r="189" spans="1:19" ht="25.5" x14ac:dyDescent="0.25">
      <c r="A189" s="59">
        <f>MAX($A$2:$A188)+1</f>
        <v>184</v>
      </c>
      <c r="B189" s="66" t="s">
        <v>614</v>
      </c>
      <c r="C189" s="67">
        <v>31581</v>
      </c>
      <c r="D189" s="75">
        <f t="shared" ca="1" si="7"/>
        <v>36</v>
      </c>
      <c r="E189" s="69" t="s">
        <v>233</v>
      </c>
      <c r="F189" s="70" t="s">
        <v>100</v>
      </c>
      <c r="G189" s="70" t="s">
        <v>99</v>
      </c>
      <c r="H189" s="93" t="s">
        <v>165</v>
      </c>
      <c r="I189" s="71" t="s">
        <v>628</v>
      </c>
      <c r="J189" s="68" t="s">
        <v>336</v>
      </c>
      <c r="K189" s="67">
        <v>43782</v>
      </c>
      <c r="L189" s="77" t="s">
        <v>626</v>
      </c>
      <c r="M189" s="71" t="s">
        <v>629</v>
      </c>
      <c r="N189" s="67">
        <f>DATE(YEAR(K189)+1,MONTH(K189),DAY(K189)-1)</f>
        <v>44147</v>
      </c>
      <c r="O189" s="67"/>
      <c r="P189" s="94"/>
      <c r="Q189" s="71"/>
      <c r="R189" s="68" t="s">
        <v>326</v>
      </c>
      <c r="S189" s="68" t="s">
        <v>241</v>
      </c>
    </row>
    <row r="190" spans="1:19" ht="25.5" x14ac:dyDescent="0.25">
      <c r="A190" s="59">
        <f>MAX($A$2:$A189)+1</f>
        <v>185</v>
      </c>
      <c r="B190" s="66" t="s">
        <v>618</v>
      </c>
      <c r="C190" s="67">
        <v>26491</v>
      </c>
      <c r="D190" s="75">
        <f t="shared" ca="1" si="7"/>
        <v>50</v>
      </c>
      <c r="E190" s="69" t="s">
        <v>221</v>
      </c>
      <c r="F190" s="70" t="s">
        <v>100</v>
      </c>
      <c r="G190" s="70" t="s">
        <v>99</v>
      </c>
      <c r="H190" s="93" t="s">
        <v>166</v>
      </c>
      <c r="I190" s="71" t="s">
        <v>628</v>
      </c>
      <c r="J190" s="68" t="s">
        <v>335</v>
      </c>
      <c r="K190" s="67">
        <v>43782</v>
      </c>
      <c r="L190" s="77" t="s">
        <v>626</v>
      </c>
      <c r="M190" s="71" t="s">
        <v>629</v>
      </c>
      <c r="N190" s="67">
        <f>DATE(YEAR(K190)+2,MONTH(K190),DAY(K190)-1)</f>
        <v>44512</v>
      </c>
      <c r="O190" s="67"/>
      <c r="P190" s="94"/>
      <c r="Q190" s="71"/>
      <c r="R190" s="68" t="s">
        <v>327</v>
      </c>
      <c r="S190" s="68" t="s">
        <v>241</v>
      </c>
    </row>
    <row r="191" spans="1:19" ht="38.25" hidden="1" x14ac:dyDescent="0.25">
      <c r="A191" s="59">
        <f>MAX($A$2:$A190)+1</f>
        <v>186</v>
      </c>
      <c r="B191" s="66" t="s">
        <v>1035</v>
      </c>
      <c r="C191" s="67">
        <v>29336</v>
      </c>
      <c r="D191" s="68">
        <f t="shared" ca="1" si="7"/>
        <v>42</v>
      </c>
      <c r="E191" s="69" t="s">
        <v>221</v>
      </c>
      <c r="F191" s="70" t="s">
        <v>257</v>
      </c>
      <c r="G191" s="71" t="s">
        <v>1032</v>
      </c>
      <c r="H191" s="93" t="s">
        <v>165</v>
      </c>
      <c r="I191" s="71" t="s">
        <v>554</v>
      </c>
      <c r="J191" s="68" t="s">
        <v>336</v>
      </c>
      <c r="K191" s="67">
        <v>44671</v>
      </c>
      <c r="L191" s="77" t="s">
        <v>1031</v>
      </c>
      <c r="M191" s="71" t="s">
        <v>1033</v>
      </c>
      <c r="N191" s="67">
        <f>DATE(YEAR(K191)+1,MONTH(K191),DAY(K191)-1)</f>
        <v>45035</v>
      </c>
      <c r="O191" s="67"/>
      <c r="P191" s="82"/>
      <c r="Q191" s="71"/>
      <c r="R191" s="68" t="s">
        <v>326</v>
      </c>
      <c r="S191" s="68" t="s">
        <v>240</v>
      </c>
    </row>
    <row r="192" spans="1:19" ht="25.5" hidden="1" x14ac:dyDescent="0.25">
      <c r="A192" s="59">
        <f>MAX($A$2:$A191)+1</f>
        <v>187</v>
      </c>
      <c r="B192" s="66" t="s">
        <v>422</v>
      </c>
      <c r="C192" s="67">
        <v>27352</v>
      </c>
      <c r="D192" s="68">
        <f t="shared" ca="1" si="7"/>
        <v>48</v>
      </c>
      <c r="E192" s="69" t="s">
        <v>221</v>
      </c>
      <c r="F192" s="70" t="s">
        <v>44</v>
      </c>
      <c r="G192" s="71" t="s">
        <v>397</v>
      </c>
      <c r="H192" s="93" t="s">
        <v>165</v>
      </c>
      <c r="I192" s="71" t="s">
        <v>479</v>
      </c>
      <c r="J192" s="68" t="s">
        <v>335</v>
      </c>
      <c r="K192" s="67">
        <v>43096</v>
      </c>
      <c r="L192" s="76" t="s">
        <v>170</v>
      </c>
      <c r="M192" s="71" t="s">
        <v>103</v>
      </c>
      <c r="N192" s="67">
        <f>DATE(YEAR(O192)+2,MONTH(O192),DAY(O192)-1)</f>
        <v>45300</v>
      </c>
      <c r="O192" s="67">
        <v>44571</v>
      </c>
      <c r="P192" s="77" t="s">
        <v>921</v>
      </c>
      <c r="Q192" s="71" t="s">
        <v>479</v>
      </c>
      <c r="R192" s="68" t="s">
        <v>327</v>
      </c>
      <c r="S192" s="68" t="s">
        <v>240</v>
      </c>
    </row>
    <row r="193" spans="1:19" ht="38.25" hidden="1" x14ac:dyDescent="0.25">
      <c r="A193" s="59">
        <f>MAX($A$2:$A192)+1</f>
        <v>188</v>
      </c>
      <c r="B193" s="66" t="s">
        <v>1036</v>
      </c>
      <c r="C193" s="67">
        <v>29536</v>
      </c>
      <c r="D193" s="68">
        <f t="shared" ca="1" si="7"/>
        <v>42</v>
      </c>
      <c r="E193" s="69" t="s">
        <v>233</v>
      </c>
      <c r="F193" s="70" t="s">
        <v>257</v>
      </c>
      <c r="G193" s="71" t="s">
        <v>1032</v>
      </c>
      <c r="H193" s="93" t="s">
        <v>165</v>
      </c>
      <c r="I193" s="71" t="s">
        <v>554</v>
      </c>
      <c r="J193" s="68" t="s">
        <v>336</v>
      </c>
      <c r="K193" s="67">
        <v>44671</v>
      </c>
      <c r="L193" s="77" t="s">
        <v>1031</v>
      </c>
      <c r="M193" s="71" t="s">
        <v>1033</v>
      </c>
      <c r="N193" s="67">
        <f>DATE(YEAR(K193)+1,MONTH(K193),DAY(K193)-1)</f>
        <v>45035</v>
      </c>
      <c r="O193" s="67"/>
      <c r="P193" s="82"/>
      <c r="Q193" s="71"/>
      <c r="R193" s="68" t="s">
        <v>326</v>
      </c>
      <c r="S193" s="68" t="s">
        <v>240</v>
      </c>
    </row>
    <row r="194" spans="1:19" ht="51" x14ac:dyDescent="0.25">
      <c r="A194" s="59">
        <f>MAX($A$2:$A193)+1</f>
        <v>189</v>
      </c>
      <c r="B194" s="66" t="s">
        <v>387</v>
      </c>
      <c r="C194" s="74">
        <v>25724</v>
      </c>
      <c r="D194" s="75">
        <f t="shared" ca="1" si="7"/>
        <v>52</v>
      </c>
      <c r="E194" s="69" t="s">
        <v>221</v>
      </c>
      <c r="F194" s="70" t="s">
        <v>287</v>
      </c>
      <c r="G194" s="71" t="s">
        <v>236</v>
      </c>
      <c r="H194" s="93" t="s">
        <v>165</v>
      </c>
      <c r="I194" s="71" t="s">
        <v>481</v>
      </c>
      <c r="J194" s="68" t="s">
        <v>335</v>
      </c>
      <c r="K194" s="74">
        <v>43199</v>
      </c>
      <c r="L194" s="76" t="s">
        <v>380</v>
      </c>
      <c r="M194" s="71" t="s">
        <v>381</v>
      </c>
      <c r="N194" s="67">
        <f>DATE(YEAR(O194)+2,MONTH(O194),DAY(O194)-1)</f>
        <v>44659</v>
      </c>
      <c r="O194" s="74">
        <v>43930</v>
      </c>
      <c r="P194" s="77" t="s">
        <v>382</v>
      </c>
      <c r="Q194" s="71" t="s">
        <v>481</v>
      </c>
      <c r="R194" s="68" t="s">
        <v>326</v>
      </c>
      <c r="S194" s="68" t="s">
        <v>241</v>
      </c>
    </row>
    <row r="195" spans="1:19" ht="25.5" hidden="1" x14ac:dyDescent="0.25">
      <c r="A195" s="59">
        <f>MAX($A$2:$A194)+1</f>
        <v>190</v>
      </c>
      <c r="B195" s="66" t="s">
        <v>978</v>
      </c>
      <c r="C195" s="67">
        <v>38578</v>
      </c>
      <c r="D195" s="68">
        <f t="shared" ca="1" si="7"/>
        <v>17</v>
      </c>
      <c r="E195" s="69" t="s">
        <v>221</v>
      </c>
      <c r="F195" s="70" t="s">
        <v>299</v>
      </c>
      <c r="G195" s="70" t="s">
        <v>943</v>
      </c>
      <c r="H195" s="98"/>
      <c r="I195" s="71" t="s">
        <v>944</v>
      </c>
      <c r="J195" s="68" t="s">
        <v>336</v>
      </c>
      <c r="K195" s="67">
        <v>44728</v>
      </c>
      <c r="L195" s="77" t="s">
        <v>969</v>
      </c>
      <c r="M195" s="71" t="s">
        <v>945</v>
      </c>
      <c r="N195" s="67">
        <f>DATE(YEAR(K195)+1,MONTH(K195),DAY(K195)-1)</f>
        <v>45092</v>
      </c>
      <c r="O195" s="67"/>
      <c r="P195" s="82"/>
      <c r="Q195" s="71"/>
      <c r="R195" s="68" t="s">
        <v>326</v>
      </c>
      <c r="S195" s="68" t="s">
        <v>240</v>
      </c>
    </row>
    <row r="196" spans="1:19" ht="25.5" hidden="1" x14ac:dyDescent="0.25">
      <c r="A196" s="59">
        <f>MAX($A$2:$A195)+1</f>
        <v>191</v>
      </c>
      <c r="B196" s="66" t="s">
        <v>1015</v>
      </c>
      <c r="C196" s="67">
        <v>26001</v>
      </c>
      <c r="D196" s="68">
        <f t="shared" ca="1" si="7"/>
        <v>51</v>
      </c>
      <c r="E196" s="69" t="s">
        <v>233</v>
      </c>
      <c r="F196" s="70" t="s">
        <v>277</v>
      </c>
      <c r="G196" s="70" t="s">
        <v>999</v>
      </c>
      <c r="H196" s="93" t="s">
        <v>165</v>
      </c>
      <c r="I196" s="71" t="s">
        <v>1000</v>
      </c>
      <c r="J196" s="68" t="s">
        <v>336</v>
      </c>
      <c r="K196" s="67">
        <v>44363</v>
      </c>
      <c r="L196" s="77" t="s">
        <v>1002</v>
      </c>
      <c r="M196" s="71" t="s">
        <v>1001</v>
      </c>
      <c r="N196" s="67">
        <f>DATE(YEAR(O196)+1,MONTH(O196),DAY(O196)-1)</f>
        <v>45093</v>
      </c>
      <c r="O196" s="67">
        <v>44729</v>
      </c>
      <c r="P196" s="77" t="s">
        <v>1041</v>
      </c>
      <c r="Q196" s="71" t="s">
        <v>1000</v>
      </c>
      <c r="R196" s="68" t="s">
        <v>326</v>
      </c>
      <c r="S196" s="68" t="s">
        <v>240</v>
      </c>
    </row>
    <row r="197" spans="1:19" ht="38.25" hidden="1" x14ac:dyDescent="0.25">
      <c r="A197" s="59">
        <f>MAX($A$2:$A196)+1</f>
        <v>192</v>
      </c>
      <c r="B197" s="66" t="s">
        <v>688</v>
      </c>
      <c r="C197" s="67">
        <v>33041</v>
      </c>
      <c r="D197" s="75">
        <f t="shared" ca="1" si="7"/>
        <v>32</v>
      </c>
      <c r="E197" s="69" t="s">
        <v>233</v>
      </c>
      <c r="F197" s="70" t="s">
        <v>317</v>
      </c>
      <c r="G197" s="71" t="s">
        <v>679</v>
      </c>
      <c r="H197" s="93" t="s">
        <v>165</v>
      </c>
      <c r="I197" s="71" t="s">
        <v>699</v>
      </c>
      <c r="J197" s="68" t="s">
        <v>335</v>
      </c>
      <c r="K197" s="67">
        <v>44715</v>
      </c>
      <c r="L197" s="77" t="s">
        <v>1045</v>
      </c>
      <c r="M197" s="71" t="s">
        <v>704</v>
      </c>
      <c r="N197" s="67">
        <f>DATE(YEAR(K197)+2,MONTH(K197),DAY(K197)-1)</f>
        <v>45445</v>
      </c>
      <c r="O197" s="67"/>
      <c r="P197" s="82"/>
      <c r="Q197" s="71"/>
      <c r="R197" s="68" t="s">
        <v>327</v>
      </c>
      <c r="S197" s="68" t="s">
        <v>241</v>
      </c>
    </row>
    <row r="198" spans="1:19" ht="38.25" x14ac:dyDescent="0.25">
      <c r="A198" s="59">
        <f>MAX($A$2:$A197)+1</f>
        <v>193</v>
      </c>
      <c r="B198" s="66" t="s">
        <v>368</v>
      </c>
      <c r="C198" s="67">
        <v>38202</v>
      </c>
      <c r="D198" s="68">
        <f t="shared" ca="1" si="7"/>
        <v>18</v>
      </c>
      <c r="E198" s="69" t="s">
        <v>233</v>
      </c>
      <c r="F198" s="70" t="s">
        <v>272</v>
      </c>
      <c r="G198" s="71" t="s">
        <v>328</v>
      </c>
      <c r="H198" s="93" t="s">
        <v>165</v>
      </c>
      <c r="I198" s="71" t="s">
        <v>480</v>
      </c>
      <c r="J198" s="68" t="s">
        <v>336</v>
      </c>
      <c r="K198" s="67">
        <v>44151</v>
      </c>
      <c r="L198" s="462" t="s">
        <v>367</v>
      </c>
      <c r="M198" s="71" t="s">
        <v>351</v>
      </c>
      <c r="N198" s="67">
        <f>DATE(YEAR(K198)+1,MONTH(K198),DAY(K198)-1)</f>
        <v>44515</v>
      </c>
      <c r="O198" s="67"/>
      <c r="P198" s="82"/>
      <c r="Q198" s="73"/>
      <c r="R198" s="68" t="s">
        <v>326</v>
      </c>
      <c r="S198" s="68" t="s">
        <v>241</v>
      </c>
    </row>
    <row r="199" spans="1:19" ht="38.25" x14ac:dyDescent="0.25">
      <c r="A199" s="59">
        <f>MAX($A$2:$A198)+1</f>
        <v>194</v>
      </c>
      <c r="B199" s="66" t="s">
        <v>784</v>
      </c>
      <c r="C199" s="96">
        <v>1969</v>
      </c>
      <c r="D199" s="68">
        <f t="shared" ca="1" si="7"/>
        <v>117</v>
      </c>
      <c r="E199" s="69" t="s">
        <v>221</v>
      </c>
      <c r="F199" s="70" t="s">
        <v>265</v>
      </c>
      <c r="G199" s="70" t="s">
        <v>787</v>
      </c>
      <c r="H199" s="93" t="s">
        <v>166</v>
      </c>
      <c r="I199" s="71" t="s">
        <v>789</v>
      </c>
      <c r="J199" s="68" t="s">
        <v>336</v>
      </c>
      <c r="K199" s="67">
        <v>42835</v>
      </c>
      <c r="L199" s="77" t="s">
        <v>791</v>
      </c>
      <c r="M199" s="71" t="s">
        <v>790</v>
      </c>
      <c r="N199" s="67">
        <f>DATE(YEAR(O199)+1,MONTH(O199),DAY(O199)-1)</f>
        <v>44659</v>
      </c>
      <c r="O199" s="67">
        <v>44295</v>
      </c>
      <c r="P199" s="77" t="s">
        <v>792</v>
      </c>
      <c r="Q199" s="71" t="s">
        <v>788</v>
      </c>
      <c r="R199" s="68" t="s">
        <v>327</v>
      </c>
      <c r="S199" s="68" t="s">
        <v>241</v>
      </c>
    </row>
    <row r="200" spans="1:19" ht="25.5" hidden="1" x14ac:dyDescent="0.25">
      <c r="A200" s="59">
        <f>MAX($A$2:$A199)+1</f>
        <v>195</v>
      </c>
      <c r="B200" s="66" t="s">
        <v>1016</v>
      </c>
      <c r="C200" s="67">
        <v>36710</v>
      </c>
      <c r="D200" s="68">
        <f t="shared" ca="1" si="7"/>
        <v>22</v>
      </c>
      <c r="E200" s="69" t="s">
        <v>221</v>
      </c>
      <c r="F200" s="70" t="s">
        <v>277</v>
      </c>
      <c r="G200" s="70" t="s">
        <v>999</v>
      </c>
      <c r="H200" s="93" t="s">
        <v>165</v>
      </c>
      <c r="I200" s="71" t="s">
        <v>1000</v>
      </c>
      <c r="J200" s="68" t="s">
        <v>336</v>
      </c>
      <c r="K200" s="67">
        <v>44363</v>
      </c>
      <c r="L200" s="77" t="s">
        <v>1002</v>
      </c>
      <c r="M200" s="71" t="s">
        <v>1001</v>
      </c>
      <c r="N200" s="67">
        <f>DATE(YEAR(O200)+1,MONTH(O200),DAY(O200)-1)</f>
        <v>45093</v>
      </c>
      <c r="O200" s="67">
        <v>44729</v>
      </c>
      <c r="P200" s="77" t="s">
        <v>1041</v>
      </c>
      <c r="Q200" s="71" t="s">
        <v>1000</v>
      </c>
      <c r="R200" s="68" t="s">
        <v>326</v>
      </c>
      <c r="S200" s="68" t="s">
        <v>240</v>
      </c>
    </row>
    <row r="201" spans="1:19" ht="38.25" hidden="1" x14ac:dyDescent="0.25">
      <c r="A201" s="59">
        <f>MAX($A$2:$A200)+1</f>
        <v>196</v>
      </c>
      <c r="B201" s="66" t="s">
        <v>389</v>
      </c>
      <c r="C201" s="74">
        <v>23896</v>
      </c>
      <c r="D201" s="75">
        <f t="shared" ca="1" si="7"/>
        <v>57</v>
      </c>
      <c r="E201" s="69" t="s">
        <v>221</v>
      </c>
      <c r="F201" s="70" t="s">
        <v>287</v>
      </c>
      <c r="G201" s="71" t="s">
        <v>236</v>
      </c>
      <c r="H201" s="93" t="s">
        <v>165</v>
      </c>
      <c r="I201" s="71" t="s">
        <v>481</v>
      </c>
      <c r="J201" s="68" t="s">
        <v>334</v>
      </c>
      <c r="K201" s="74">
        <v>43990</v>
      </c>
      <c r="L201" s="76" t="s">
        <v>377</v>
      </c>
      <c r="M201" s="71" t="s">
        <v>378</v>
      </c>
      <c r="N201" s="67">
        <f>DATE(YEAR(O201)+2,MONTH(O201),DAY(O201)-1)</f>
        <v>45451</v>
      </c>
      <c r="O201" s="74">
        <v>44721</v>
      </c>
      <c r="P201" s="77" t="s">
        <v>901</v>
      </c>
      <c r="Q201" s="71" t="s">
        <v>481</v>
      </c>
      <c r="R201" s="68" t="s">
        <v>326</v>
      </c>
      <c r="S201" s="68" t="s">
        <v>240</v>
      </c>
    </row>
    <row r="202" spans="1:19" ht="25.5" x14ac:dyDescent="0.25">
      <c r="A202" s="59">
        <f>MAX($A$2:$A201)+1</f>
        <v>197</v>
      </c>
      <c r="B202" s="66" t="s">
        <v>423</v>
      </c>
      <c r="C202" s="67">
        <v>33366</v>
      </c>
      <c r="D202" s="68">
        <f t="shared" ca="1" si="7"/>
        <v>31</v>
      </c>
      <c r="E202" s="69" t="s">
        <v>221</v>
      </c>
      <c r="F202" s="70" t="s">
        <v>44</v>
      </c>
      <c r="G202" s="71" t="s">
        <v>400</v>
      </c>
      <c r="H202" s="93" t="s">
        <v>165</v>
      </c>
      <c r="I202" s="71" t="s">
        <v>479</v>
      </c>
      <c r="J202" s="68" t="s">
        <v>335</v>
      </c>
      <c r="K202" s="67">
        <v>43500</v>
      </c>
      <c r="L202" s="76" t="s">
        <v>452</v>
      </c>
      <c r="M202" s="71" t="s">
        <v>103</v>
      </c>
      <c r="N202" s="67">
        <f>DATE(YEAR(K202)+2,MONTH(K202),DAY(K202)-1)</f>
        <v>44230</v>
      </c>
      <c r="O202" s="67"/>
      <c r="P202" s="94"/>
      <c r="Q202" s="73"/>
      <c r="R202" s="68" t="s">
        <v>327</v>
      </c>
      <c r="S202" s="68" t="s">
        <v>241</v>
      </c>
    </row>
    <row r="203" spans="1:19" ht="38.25" x14ac:dyDescent="0.25">
      <c r="A203" s="59">
        <f>MAX($A$2:$A202)+1</f>
        <v>198</v>
      </c>
      <c r="B203" s="66" t="s">
        <v>849</v>
      </c>
      <c r="C203" s="67">
        <v>35229</v>
      </c>
      <c r="D203" s="75">
        <f t="shared" ca="1" si="7"/>
        <v>26</v>
      </c>
      <c r="E203" s="69" t="s">
        <v>233</v>
      </c>
      <c r="F203" s="70" t="s">
        <v>317</v>
      </c>
      <c r="G203" s="71" t="s">
        <v>679</v>
      </c>
      <c r="H203" s="93" t="s">
        <v>372</v>
      </c>
      <c r="I203" s="71" t="s">
        <v>699</v>
      </c>
      <c r="J203" s="68" t="s">
        <v>336</v>
      </c>
      <c r="K203" s="67">
        <v>44371</v>
      </c>
      <c r="L203" s="77" t="s">
        <v>822</v>
      </c>
      <c r="M203" s="71" t="s">
        <v>704</v>
      </c>
      <c r="N203" s="67">
        <f>DATE(YEAR(K203)+1,MONTH(K203),DAY(K203)-1)</f>
        <v>44735</v>
      </c>
      <c r="O203" s="67"/>
      <c r="P203" s="82"/>
      <c r="Q203" s="71"/>
      <c r="R203" s="68" t="s">
        <v>238</v>
      </c>
      <c r="S203" s="68" t="s">
        <v>241</v>
      </c>
    </row>
    <row r="204" spans="1:19" ht="25.5" x14ac:dyDescent="0.25">
      <c r="A204" s="59">
        <f>MAX($A$2:$A203)+1</f>
        <v>199</v>
      </c>
      <c r="B204" s="66" t="s">
        <v>570</v>
      </c>
      <c r="C204" s="67">
        <v>35220</v>
      </c>
      <c r="D204" s="75">
        <f t="shared" ca="1" si="7"/>
        <v>26</v>
      </c>
      <c r="E204" s="69" t="s">
        <v>221</v>
      </c>
      <c r="F204" s="70" t="s">
        <v>303</v>
      </c>
      <c r="G204" s="71" t="s">
        <v>557</v>
      </c>
      <c r="H204" s="93" t="s">
        <v>166</v>
      </c>
      <c r="I204" s="71" t="s">
        <v>582</v>
      </c>
      <c r="J204" s="68" t="s">
        <v>336</v>
      </c>
      <c r="K204" s="67">
        <v>43945</v>
      </c>
      <c r="L204" s="461" t="s">
        <v>569</v>
      </c>
      <c r="M204" s="71" t="s">
        <v>561</v>
      </c>
      <c r="N204" s="67">
        <f>DATE(YEAR(O204)+1,MONTH(O204),DAY(O204)-1)</f>
        <v>44589</v>
      </c>
      <c r="O204" s="67">
        <v>44225</v>
      </c>
      <c r="P204" s="461" t="s">
        <v>104</v>
      </c>
      <c r="Q204" s="73" t="s">
        <v>582</v>
      </c>
      <c r="R204" s="68" t="s">
        <v>326</v>
      </c>
      <c r="S204" s="68" t="s">
        <v>241</v>
      </c>
    </row>
    <row r="205" spans="1:19" ht="38.25" x14ac:dyDescent="0.25">
      <c r="A205" s="59">
        <f>MAX($A$2:$A204)+1</f>
        <v>200</v>
      </c>
      <c r="B205" s="73" t="s">
        <v>697</v>
      </c>
      <c r="C205" s="67">
        <v>26998</v>
      </c>
      <c r="D205" s="75">
        <f t="shared" ca="1" si="7"/>
        <v>49</v>
      </c>
      <c r="E205" s="95" t="s">
        <v>221</v>
      </c>
      <c r="F205" s="70" t="s">
        <v>317</v>
      </c>
      <c r="G205" s="71" t="s">
        <v>679</v>
      </c>
      <c r="H205" s="93" t="s">
        <v>372</v>
      </c>
      <c r="I205" s="71" t="s">
        <v>699</v>
      </c>
      <c r="J205" s="68" t="s">
        <v>336</v>
      </c>
      <c r="K205" s="67">
        <v>42844</v>
      </c>
      <c r="L205" s="77">
        <v>49</v>
      </c>
      <c r="M205" s="71" t="s">
        <v>704</v>
      </c>
      <c r="N205" s="67">
        <f>DATE(YEAR(K205)+1,MONTH(K205),DAY(K205)-1)</f>
        <v>43208</v>
      </c>
      <c r="O205" s="67"/>
      <c r="P205" s="82"/>
      <c r="Q205" s="71"/>
      <c r="R205" s="68" t="s">
        <v>327</v>
      </c>
      <c r="S205" s="68" t="s">
        <v>241</v>
      </c>
    </row>
    <row r="206" spans="1:19" ht="51" hidden="1" x14ac:dyDescent="0.25">
      <c r="A206" s="59">
        <f>MAX($A$2:$A205)+1</f>
        <v>201</v>
      </c>
      <c r="B206" s="66" t="s">
        <v>650</v>
      </c>
      <c r="C206" s="67">
        <v>25078</v>
      </c>
      <c r="D206" s="75">
        <f t="shared" ca="1" si="7"/>
        <v>54</v>
      </c>
      <c r="E206" s="69" t="s">
        <v>221</v>
      </c>
      <c r="F206" s="70" t="s">
        <v>264</v>
      </c>
      <c r="G206" s="71" t="s">
        <v>649</v>
      </c>
      <c r="H206" s="93" t="s">
        <v>166</v>
      </c>
      <c r="I206" s="71" t="s">
        <v>652</v>
      </c>
      <c r="J206" s="68" t="s">
        <v>335</v>
      </c>
      <c r="K206" s="67">
        <v>43080</v>
      </c>
      <c r="L206" s="77">
        <v>298</v>
      </c>
      <c r="M206" s="71" t="s">
        <v>653</v>
      </c>
      <c r="N206" s="67">
        <f>DATE(YEAR(O206)+2,MONTH(O206),DAY(O206)-1)</f>
        <v>45272</v>
      </c>
      <c r="O206" s="67">
        <v>44543</v>
      </c>
      <c r="P206" s="77">
        <v>8</v>
      </c>
      <c r="Q206" s="71" t="s">
        <v>652</v>
      </c>
      <c r="R206" s="68" t="s">
        <v>326</v>
      </c>
      <c r="S206" s="68" t="s">
        <v>240</v>
      </c>
    </row>
    <row r="207" spans="1:19" ht="38.25" hidden="1" x14ac:dyDescent="0.25">
      <c r="A207" s="59">
        <f>MAX($A$2:$A206)+1</f>
        <v>202</v>
      </c>
      <c r="B207" s="66" t="s">
        <v>356</v>
      </c>
      <c r="C207" s="67">
        <v>27285</v>
      </c>
      <c r="D207" s="68">
        <f t="shared" ca="1" si="7"/>
        <v>48</v>
      </c>
      <c r="E207" s="69" t="s">
        <v>233</v>
      </c>
      <c r="F207" s="70" t="s">
        <v>272</v>
      </c>
      <c r="G207" s="71" t="s">
        <v>328</v>
      </c>
      <c r="H207" s="93" t="s">
        <v>165</v>
      </c>
      <c r="I207" s="71" t="s">
        <v>480</v>
      </c>
      <c r="J207" s="68" t="s">
        <v>334</v>
      </c>
      <c r="K207" s="67">
        <v>44116</v>
      </c>
      <c r="L207" s="76" t="s">
        <v>350</v>
      </c>
      <c r="M207" s="71" t="s">
        <v>351</v>
      </c>
      <c r="N207" s="67">
        <f>DATE(YEAR(O207)+2,MONTH(O207),DAY(O207)-1)</f>
        <v>45576</v>
      </c>
      <c r="O207" s="67">
        <v>44846</v>
      </c>
      <c r="P207" s="77" t="s">
        <v>1044</v>
      </c>
      <c r="Q207" s="71" t="s">
        <v>480</v>
      </c>
      <c r="R207" s="68" t="s">
        <v>326</v>
      </c>
      <c r="S207" s="68" t="s">
        <v>240</v>
      </c>
    </row>
    <row r="208" spans="1:19" ht="25.5" x14ac:dyDescent="0.25">
      <c r="A208" s="59">
        <f>MAX($A$2:$A207)+1</f>
        <v>203</v>
      </c>
      <c r="B208" s="66" t="s">
        <v>424</v>
      </c>
      <c r="C208" s="67">
        <v>30181</v>
      </c>
      <c r="D208" s="68">
        <f t="shared" ca="1" si="7"/>
        <v>40</v>
      </c>
      <c r="E208" s="69" t="s">
        <v>221</v>
      </c>
      <c r="F208" s="70" t="s">
        <v>44</v>
      </c>
      <c r="G208" s="71" t="s">
        <v>400</v>
      </c>
      <c r="H208" s="93" t="s">
        <v>372</v>
      </c>
      <c r="I208" s="71" t="s">
        <v>479</v>
      </c>
      <c r="J208" s="68" t="s">
        <v>335</v>
      </c>
      <c r="K208" s="67">
        <v>43266</v>
      </c>
      <c r="L208" s="76" t="s">
        <v>164</v>
      </c>
      <c r="M208" s="71" t="s">
        <v>103</v>
      </c>
      <c r="N208" s="67">
        <f>DATE(YEAR(O208)+2,MONTH(O208),DAY(O208)-1)</f>
        <v>44899</v>
      </c>
      <c r="O208" s="67">
        <v>44170</v>
      </c>
      <c r="P208" s="77" t="s">
        <v>453</v>
      </c>
      <c r="Q208" s="71" t="s">
        <v>479</v>
      </c>
      <c r="R208" s="68" t="s">
        <v>327</v>
      </c>
      <c r="S208" s="68" t="s">
        <v>241</v>
      </c>
    </row>
    <row r="209" spans="1:19" ht="25.5" x14ac:dyDescent="0.25">
      <c r="A209" s="59">
        <f>MAX($A$2:$A208)+1</f>
        <v>204</v>
      </c>
      <c r="B209" s="66" t="s">
        <v>571</v>
      </c>
      <c r="C209" s="67">
        <v>37159</v>
      </c>
      <c r="D209" s="75">
        <f t="shared" ref="D209:D230" ca="1" si="8">IF(OR(ISERROR(YEAR(C209)),ISBLANK(C209)),"",YEAR(TODAY()-C209)-1900)</f>
        <v>21</v>
      </c>
      <c r="E209" s="69" t="s">
        <v>233</v>
      </c>
      <c r="F209" s="70" t="s">
        <v>303</v>
      </c>
      <c r="G209" s="71" t="s">
        <v>557</v>
      </c>
      <c r="H209" s="93" t="s">
        <v>166</v>
      </c>
      <c r="I209" s="71" t="s">
        <v>582</v>
      </c>
      <c r="J209" s="68" t="s">
        <v>336</v>
      </c>
      <c r="K209" s="67">
        <v>43945</v>
      </c>
      <c r="L209" s="461" t="s">
        <v>569</v>
      </c>
      <c r="M209" s="71" t="s">
        <v>561</v>
      </c>
      <c r="N209" s="67">
        <f>DATE(YEAR(O209)+1,MONTH(O209),DAY(O209)-1)</f>
        <v>44589</v>
      </c>
      <c r="O209" s="67">
        <v>44225</v>
      </c>
      <c r="P209" s="461" t="s">
        <v>104</v>
      </c>
      <c r="Q209" s="73" t="s">
        <v>582</v>
      </c>
      <c r="R209" s="68" t="s">
        <v>326</v>
      </c>
      <c r="S209" s="68" t="s">
        <v>241</v>
      </c>
    </row>
    <row r="210" spans="1:19" ht="38.25" x14ac:dyDescent="0.25">
      <c r="A210" s="59">
        <f>MAX($A$2:$A209)+1</f>
        <v>205</v>
      </c>
      <c r="B210" s="66" t="s">
        <v>667</v>
      </c>
      <c r="C210" s="67">
        <v>25287</v>
      </c>
      <c r="D210" s="75">
        <f t="shared" ca="1" si="8"/>
        <v>53</v>
      </c>
      <c r="E210" s="69" t="s">
        <v>221</v>
      </c>
      <c r="F210" s="70" t="s">
        <v>266</v>
      </c>
      <c r="G210" s="71" t="s">
        <v>664</v>
      </c>
      <c r="H210" s="93" t="s">
        <v>677</v>
      </c>
      <c r="I210" s="71" t="s">
        <v>673</v>
      </c>
      <c r="J210" s="68" t="s">
        <v>334</v>
      </c>
      <c r="K210" s="92">
        <v>44095</v>
      </c>
      <c r="L210" s="76" t="s">
        <v>665</v>
      </c>
      <c r="M210" s="71" t="s">
        <v>666</v>
      </c>
      <c r="N210" s="67">
        <f>DATE(YEAR(K210)+2,MONTH(K210),DAY(K210)-1)</f>
        <v>44824</v>
      </c>
      <c r="O210" s="67"/>
      <c r="P210" s="94"/>
      <c r="Q210" s="71"/>
      <c r="R210" s="68" t="s">
        <v>326</v>
      </c>
      <c r="S210" s="68" t="s">
        <v>241</v>
      </c>
    </row>
    <row r="211" spans="1:19" ht="25.5" x14ac:dyDescent="0.25">
      <c r="A211" s="59">
        <f>MAX($A$2:$A210)+1</f>
        <v>206</v>
      </c>
      <c r="B211" s="66" t="s">
        <v>624</v>
      </c>
      <c r="C211" s="67">
        <v>32066</v>
      </c>
      <c r="D211" s="75">
        <f t="shared" ca="1" si="8"/>
        <v>35</v>
      </c>
      <c r="E211" s="69" t="s">
        <v>221</v>
      </c>
      <c r="F211" s="70" t="s">
        <v>100</v>
      </c>
      <c r="G211" s="70" t="s">
        <v>99</v>
      </c>
      <c r="H211" s="93" t="s">
        <v>166</v>
      </c>
      <c r="I211" s="71" t="s">
        <v>628</v>
      </c>
      <c r="J211" s="68" t="s">
        <v>335</v>
      </c>
      <c r="K211" s="67">
        <v>43812</v>
      </c>
      <c r="L211" s="77" t="s">
        <v>627</v>
      </c>
      <c r="M211" s="71" t="s">
        <v>629</v>
      </c>
      <c r="N211" s="67">
        <f>DATE(YEAR(K211)+2,MONTH(K211),DAY(K211)-1)</f>
        <v>44542</v>
      </c>
      <c r="O211" s="67"/>
      <c r="P211" s="94"/>
      <c r="Q211" s="71"/>
      <c r="R211" s="68" t="s">
        <v>327</v>
      </c>
      <c r="S211" s="68" t="s">
        <v>241</v>
      </c>
    </row>
    <row r="212" spans="1:19" ht="25.5" x14ac:dyDescent="0.25">
      <c r="A212" s="59">
        <f>MAX($A$2:$A211)+1</f>
        <v>207</v>
      </c>
      <c r="B212" s="66" t="s">
        <v>552</v>
      </c>
      <c r="C212" s="67">
        <v>19001</v>
      </c>
      <c r="D212" s="75">
        <f t="shared" ca="1" si="8"/>
        <v>71</v>
      </c>
      <c r="E212" s="69" t="s">
        <v>221</v>
      </c>
      <c r="F212" s="70" t="s">
        <v>257</v>
      </c>
      <c r="G212" s="71" t="s">
        <v>555</v>
      </c>
      <c r="H212" s="93" t="s">
        <v>166</v>
      </c>
      <c r="I212" s="71" t="s">
        <v>554</v>
      </c>
      <c r="J212" s="68" t="s">
        <v>335</v>
      </c>
      <c r="K212" s="67">
        <v>43490</v>
      </c>
      <c r="L212" s="77">
        <v>33</v>
      </c>
      <c r="M212" s="71" t="s">
        <v>548</v>
      </c>
      <c r="N212" s="67">
        <f>DATE(YEAR(O212)+2,MONTH(O212),DAY(O212)-1)</f>
        <v>44948</v>
      </c>
      <c r="O212" s="67">
        <v>44219</v>
      </c>
      <c r="P212" s="77" t="s">
        <v>51</v>
      </c>
      <c r="Q212" s="71" t="s">
        <v>554</v>
      </c>
      <c r="R212" s="68" t="s">
        <v>327</v>
      </c>
      <c r="S212" s="68" t="s">
        <v>241</v>
      </c>
    </row>
    <row r="213" spans="1:19" ht="38.25" hidden="1" x14ac:dyDescent="0.25">
      <c r="A213" s="59">
        <f>MAX($A$2:$A212)+1</f>
        <v>208</v>
      </c>
      <c r="B213" s="66" t="s">
        <v>1049</v>
      </c>
      <c r="C213" s="78"/>
      <c r="D213" s="68" t="str">
        <f t="shared" ca="1" si="8"/>
        <v/>
      </c>
      <c r="E213" s="69" t="s">
        <v>221</v>
      </c>
      <c r="F213" s="70" t="s">
        <v>317</v>
      </c>
      <c r="G213" s="71" t="s">
        <v>679</v>
      </c>
      <c r="H213" s="98"/>
      <c r="I213" s="71" t="s">
        <v>699</v>
      </c>
      <c r="J213" s="68" t="s">
        <v>336</v>
      </c>
      <c r="K213" s="67">
        <v>44715</v>
      </c>
      <c r="L213" s="77" t="s">
        <v>1045</v>
      </c>
      <c r="M213" s="71" t="s">
        <v>704</v>
      </c>
      <c r="N213" s="67">
        <f>DATE(YEAR(K213)+1,MONTH(K213),DAY(K213)-1)</f>
        <v>45079</v>
      </c>
      <c r="O213" s="67"/>
      <c r="P213" s="82"/>
      <c r="Q213" s="71"/>
      <c r="R213" s="68" t="s">
        <v>326</v>
      </c>
      <c r="S213" s="68" t="s">
        <v>240</v>
      </c>
    </row>
    <row r="214" spans="1:19" ht="25.5" x14ac:dyDescent="0.25">
      <c r="A214" s="59">
        <f>MAX($A$2:$A213)+1</f>
        <v>209</v>
      </c>
      <c r="B214" s="66" t="s">
        <v>513</v>
      </c>
      <c r="C214" s="74">
        <v>28603</v>
      </c>
      <c r="D214" s="75">
        <f t="shared" ca="1" si="8"/>
        <v>44</v>
      </c>
      <c r="E214" s="69" t="s">
        <v>221</v>
      </c>
      <c r="F214" s="70" t="s">
        <v>282</v>
      </c>
      <c r="G214" s="71" t="s">
        <v>510</v>
      </c>
      <c r="H214" s="93" t="s">
        <v>372</v>
      </c>
      <c r="I214" s="71" t="s">
        <v>511</v>
      </c>
      <c r="J214" s="68" t="s">
        <v>334</v>
      </c>
      <c r="K214" s="67">
        <v>43479</v>
      </c>
      <c r="L214" s="77">
        <v>3</v>
      </c>
      <c r="M214" s="71" t="s">
        <v>512</v>
      </c>
      <c r="N214" s="67">
        <f>DATE(YEAR(O214)+2,MONTH(O214),DAY(O214)-1)</f>
        <v>44936</v>
      </c>
      <c r="O214" s="74">
        <v>44207</v>
      </c>
      <c r="P214" s="77" t="s">
        <v>149</v>
      </c>
      <c r="Q214" s="71" t="s">
        <v>511</v>
      </c>
      <c r="R214" s="68" t="s">
        <v>327</v>
      </c>
      <c r="S214" s="68" t="s">
        <v>241</v>
      </c>
    </row>
    <row r="215" spans="1:19" ht="38.25" x14ac:dyDescent="0.25">
      <c r="A215" s="59">
        <f>MAX($A$2:$A214)+1</f>
        <v>210</v>
      </c>
      <c r="B215" s="73" t="s">
        <v>686</v>
      </c>
      <c r="C215" s="67">
        <v>30923</v>
      </c>
      <c r="D215" s="75">
        <f t="shared" ca="1" si="8"/>
        <v>38</v>
      </c>
      <c r="E215" s="95" t="s">
        <v>221</v>
      </c>
      <c r="F215" s="70" t="s">
        <v>317</v>
      </c>
      <c r="G215" s="71" t="s">
        <v>679</v>
      </c>
      <c r="H215" s="93" t="s">
        <v>372</v>
      </c>
      <c r="I215" s="71" t="s">
        <v>699</v>
      </c>
      <c r="J215" s="68" t="s">
        <v>336</v>
      </c>
      <c r="K215" s="67">
        <v>44371</v>
      </c>
      <c r="L215" s="77" t="s">
        <v>822</v>
      </c>
      <c r="M215" s="71" t="s">
        <v>704</v>
      </c>
      <c r="N215" s="67">
        <f>DATE(YEAR(K215)+1,MONTH(K215),DAY(K215)-1)</f>
        <v>44735</v>
      </c>
      <c r="O215" s="67"/>
      <c r="P215" s="82"/>
      <c r="Q215" s="71"/>
      <c r="R215" s="68" t="s">
        <v>326</v>
      </c>
      <c r="S215" s="68" t="s">
        <v>241</v>
      </c>
    </row>
    <row r="216" spans="1:19" ht="38.25" hidden="1" x14ac:dyDescent="0.25">
      <c r="A216" s="59">
        <f>MAX($A$2:$A215)+1</f>
        <v>211</v>
      </c>
      <c r="B216" s="66" t="s">
        <v>802</v>
      </c>
      <c r="C216" s="67">
        <v>35971</v>
      </c>
      <c r="D216" s="68">
        <f t="shared" ca="1" si="8"/>
        <v>24</v>
      </c>
      <c r="E216" s="69" t="s">
        <v>221</v>
      </c>
      <c r="F216" s="70" t="s">
        <v>266</v>
      </c>
      <c r="G216" s="70" t="s">
        <v>806</v>
      </c>
      <c r="H216" s="93" t="s">
        <v>677</v>
      </c>
      <c r="I216" s="71" t="s">
        <v>673</v>
      </c>
      <c r="J216" s="68" t="s">
        <v>334</v>
      </c>
      <c r="K216" s="67">
        <v>44342</v>
      </c>
      <c r="L216" s="77" t="s">
        <v>807</v>
      </c>
      <c r="M216" s="71" t="s">
        <v>666</v>
      </c>
      <c r="N216" s="67">
        <f>DATE(YEAR(K216)+2,MONTH(K216),DAY(K216)-1)</f>
        <v>45071</v>
      </c>
      <c r="O216" s="67"/>
      <c r="P216" s="82"/>
      <c r="Q216" s="71"/>
      <c r="R216" s="68" t="s">
        <v>326</v>
      </c>
      <c r="S216" s="68" t="s">
        <v>240</v>
      </c>
    </row>
    <row r="217" spans="1:19" ht="38.25" x14ac:dyDescent="0.25">
      <c r="A217" s="59">
        <f>MAX($A$2:$A216)+1</f>
        <v>212</v>
      </c>
      <c r="B217" s="66" t="s">
        <v>834</v>
      </c>
      <c r="C217" s="67">
        <v>28316</v>
      </c>
      <c r="D217" s="75">
        <f t="shared" ca="1" si="8"/>
        <v>45</v>
      </c>
      <c r="E217" s="69" t="s">
        <v>221</v>
      </c>
      <c r="F217" s="70" t="s">
        <v>317</v>
      </c>
      <c r="G217" s="71" t="s">
        <v>679</v>
      </c>
      <c r="H217" s="93" t="s">
        <v>372</v>
      </c>
      <c r="I217" s="71" t="s">
        <v>699</v>
      </c>
      <c r="J217" s="68" t="s">
        <v>336</v>
      </c>
      <c r="K217" s="67">
        <v>44309</v>
      </c>
      <c r="L217" s="77" t="s">
        <v>862</v>
      </c>
      <c r="M217" s="71" t="s">
        <v>704</v>
      </c>
      <c r="N217" s="67">
        <f>DATE(YEAR(K217)+1,MONTH(K217),DAY(K217)-1)</f>
        <v>44673</v>
      </c>
      <c r="O217" s="67"/>
      <c r="P217" s="82"/>
      <c r="Q217" s="71"/>
      <c r="R217" s="68" t="s">
        <v>238</v>
      </c>
      <c r="S217" s="68" t="s">
        <v>241</v>
      </c>
    </row>
    <row r="218" spans="1:19" ht="38.25" x14ac:dyDescent="0.25">
      <c r="A218" s="59">
        <f>MAX($A$2:$A217)+1</f>
        <v>213</v>
      </c>
      <c r="B218" s="66" t="s">
        <v>501</v>
      </c>
      <c r="C218" s="67">
        <v>22186</v>
      </c>
      <c r="D218" s="75">
        <f t="shared" ca="1" si="8"/>
        <v>62</v>
      </c>
      <c r="E218" s="69" t="s">
        <v>221</v>
      </c>
      <c r="F218" s="70" t="s">
        <v>262</v>
      </c>
      <c r="G218" s="71" t="s">
        <v>495</v>
      </c>
      <c r="H218" s="93" t="s">
        <v>166</v>
      </c>
      <c r="I218" s="71" t="s">
        <v>496</v>
      </c>
      <c r="J218" s="68" t="s">
        <v>334</v>
      </c>
      <c r="K218" s="67">
        <v>44068</v>
      </c>
      <c r="L218" s="77">
        <v>255</v>
      </c>
      <c r="M218" s="71" t="s">
        <v>497</v>
      </c>
      <c r="N218" s="67">
        <f>DATE(YEAR(K218)+2,MONTH(K218),DAY(K218)-1)</f>
        <v>44797</v>
      </c>
      <c r="O218" s="67"/>
      <c r="P218" s="94"/>
      <c r="Q218" s="73"/>
      <c r="R218" s="68" t="s">
        <v>326</v>
      </c>
      <c r="S218" s="68" t="s">
        <v>241</v>
      </c>
    </row>
    <row r="219" spans="1:19" ht="25.5" x14ac:dyDescent="0.25">
      <c r="A219" s="59">
        <f>MAX($A$2:$A218)+1</f>
        <v>214</v>
      </c>
      <c r="B219" s="66" t="s">
        <v>444</v>
      </c>
      <c r="C219" s="67">
        <v>38230</v>
      </c>
      <c r="D219" s="68">
        <f t="shared" ca="1" si="8"/>
        <v>18</v>
      </c>
      <c r="E219" s="69" t="s">
        <v>233</v>
      </c>
      <c r="F219" s="70" t="s">
        <v>44</v>
      </c>
      <c r="G219" s="71" t="s">
        <v>234</v>
      </c>
      <c r="H219" s="93" t="s">
        <v>165</v>
      </c>
      <c r="I219" s="71" t="s">
        <v>479</v>
      </c>
      <c r="J219" s="68" t="s">
        <v>336</v>
      </c>
      <c r="K219" s="67">
        <v>44264</v>
      </c>
      <c r="L219" s="76" t="s">
        <v>663</v>
      </c>
      <c r="M219" s="71" t="s">
        <v>479</v>
      </c>
      <c r="N219" s="67">
        <f>DATE(YEAR(K219)+1,MONTH(K219),DAY(K219)-1)</f>
        <v>44628</v>
      </c>
      <c r="O219" s="67"/>
      <c r="P219" s="94"/>
      <c r="Q219" s="73"/>
      <c r="R219" s="68" t="s">
        <v>327</v>
      </c>
      <c r="S219" s="68" t="s">
        <v>241</v>
      </c>
    </row>
    <row r="220" spans="1:19" ht="38.25" x14ac:dyDescent="0.25">
      <c r="A220" s="59">
        <f>MAX($A$2:$A219)+1</f>
        <v>215</v>
      </c>
      <c r="B220" s="66" t="s">
        <v>425</v>
      </c>
      <c r="C220" s="67">
        <v>30950</v>
      </c>
      <c r="D220" s="68">
        <f t="shared" ca="1" si="8"/>
        <v>38</v>
      </c>
      <c r="E220" s="69" t="s">
        <v>221</v>
      </c>
      <c r="F220" s="70" t="s">
        <v>44</v>
      </c>
      <c r="G220" s="71" t="s">
        <v>405</v>
      </c>
      <c r="H220" s="93" t="s">
        <v>166</v>
      </c>
      <c r="I220" s="71" t="s">
        <v>479</v>
      </c>
      <c r="J220" s="68" t="s">
        <v>335</v>
      </c>
      <c r="K220" s="67">
        <v>44217</v>
      </c>
      <c r="L220" s="76" t="s">
        <v>455</v>
      </c>
      <c r="M220" s="71" t="s">
        <v>103</v>
      </c>
      <c r="N220" s="67">
        <f>DATE(YEAR(K220)+2,MONTH(K220),DAY(K220)-1)</f>
        <v>44946</v>
      </c>
      <c r="O220" s="67"/>
      <c r="P220" s="94"/>
      <c r="Q220" s="73"/>
      <c r="R220" s="68" t="s">
        <v>327</v>
      </c>
      <c r="S220" s="68" t="s">
        <v>241</v>
      </c>
    </row>
    <row r="221" spans="1:19" ht="38.25" x14ac:dyDescent="0.25">
      <c r="A221" s="59">
        <f>MAX($A$2:$A220)+1</f>
        <v>216</v>
      </c>
      <c r="B221" s="66" t="s">
        <v>426</v>
      </c>
      <c r="C221" s="67">
        <v>22533</v>
      </c>
      <c r="D221" s="68">
        <f t="shared" ca="1" si="8"/>
        <v>61</v>
      </c>
      <c r="E221" s="69" t="s">
        <v>221</v>
      </c>
      <c r="F221" s="70" t="s">
        <v>44</v>
      </c>
      <c r="G221" s="71" t="s">
        <v>405</v>
      </c>
      <c r="H221" s="93" t="s">
        <v>166</v>
      </c>
      <c r="I221" s="71" t="s">
        <v>479</v>
      </c>
      <c r="J221" s="68" t="s">
        <v>335</v>
      </c>
      <c r="K221" s="67">
        <v>44217</v>
      </c>
      <c r="L221" s="76" t="s">
        <v>455</v>
      </c>
      <c r="M221" s="71" t="s">
        <v>103</v>
      </c>
      <c r="N221" s="67">
        <f>DATE(YEAR(K221)+2,MONTH(K221),DAY(K221)-1)</f>
        <v>44946</v>
      </c>
      <c r="O221" s="67"/>
      <c r="P221" s="94"/>
      <c r="Q221" s="73"/>
      <c r="R221" s="68" t="s">
        <v>327</v>
      </c>
      <c r="S221" s="68" t="s">
        <v>241</v>
      </c>
    </row>
    <row r="222" spans="1:19" ht="25.5" x14ac:dyDescent="0.25">
      <c r="A222" s="59">
        <f>MAX($A$2:$A221)+1</f>
        <v>217</v>
      </c>
      <c r="B222" s="66" t="s">
        <v>938</v>
      </c>
      <c r="C222" s="78"/>
      <c r="D222" s="68" t="str">
        <f t="shared" ca="1" si="8"/>
        <v/>
      </c>
      <c r="E222" s="69" t="s">
        <v>221</v>
      </c>
      <c r="F222" s="70" t="s">
        <v>243</v>
      </c>
      <c r="G222" s="70" t="s">
        <v>933</v>
      </c>
      <c r="H222" s="93" t="s">
        <v>166</v>
      </c>
      <c r="I222" s="71" t="s">
        <v>934</v>
      </c>
      <c r="J222" s="68" t="s">
        <v>336</v>
      </c>
      <c r="K222" s="67">
        <v>44496</v>
      </c>
      <c r="L222" s="77" t="s">
        <v>936</v>
      </c>
      <c r="M222" s="71" t="s">
        <v>935</v>
      </c>
      <c r="N222" s="67">
        <f>DATE(YEAR(K222)+1,MONTH(K222),DAY(K222)-1)</f>
        <v>44860</v>
      </c>
      <c r="O222" s="67"/>
      <c r="P222" s="82"/>
      <c r="Q222" s="71"/>
      <c r="R222" s="68" t="s">
        <v>326</v>
      </c>
      <c r="S222" s="68" t="s">
        <v>241</v>
      </c>
    </row>
    <row r="223" spans="1:19" ht="25.5" hidden="1" x14ac:dyDescent="0.25">
      <c r="A223" s="59">
        <f>MAX($A$2:$A222)+1</f>
        <v>218</v>
      </c>
      <c r="B223" s="66" t="s">
        <v>954</v>
      </c>
      <c r="C223" s="67">
        <v>31482</v>
      </c>
      <c r="D223" s="68">
        <f t="shared" ca="1" si="8"/>
        <v>36</v>
      </c>
      <c r="E223" s="69" t="s">
        <v>233</v>
      </c>
      <c r="F223" s="70" t="s">
        <v>299</v>
      </c>
      <c r="G223" s="70" t="s">
        <v>943</v>
      </c>
      <c r="H223" s="98"/>
      <c r="I223" s="71" t="s">
        <v>944</v>
      </c>
      <c r="J223" s="68" t="s">
        <v>336</v>
      </c>
      <c r="K223" s="67">
        <v>44728</v>
      </c>
      <c r="L223" s="77" t="s">
        <v>955</v>
      </c>
      <c r="M223" s="71" t="s">
        <v>945</v>
      </c>
      <c r="N223" s="67">
        <f>DATE(YEAR(K223)+1,MONTH(K223),DAY(K223)-1)</f>
        <v>45092</v>
      </c>
      <c r="O223" s="67"/>
      <c r="P223" s="82"/>
      <c r="Q223" s="71"/>
      <c r="R223" s="68" t="s">
        <v>326</v>
      </c>
      <c r="S223" s="68" t="s">
        <v>240</v>
      </c>
    </row>
    <row r="224" spans="1:19" ht="51" x14ac:dyDescent="0.25">
      <c r="A224" s="59">
        <f>MAX($A$2:$A223)+1</f>
        <v>219</v>
      </c>
      <c r="B224" s="66" t="s">
        <v>647</v>
      </c>
      <c r="C224" s="67">
        <v>23880</v>
      </c>
      <c r="D224" s="75">
        <f t="shared" ca="1" si="8"/>
        <v>57</v>
      </c>
      <c r="E224" s="69" t="s">
        <v>221</v>
      </c>
      <c r="F224" s="70" t="s">
        <v>264</v>
      </c>
      <c r="G224" s="71" t="s">
        <v>639</v>
      </c>
      <c r="H224" s="93" t="s">
        <v>166</v>
      </c>
      <c r="I224" s="71" t="s">
        <v>655</v>
      </c>
      <c r="J224" s="68" t="s">
        <v>336</v>
      </c>
      <c r="K224" s="74">
        <v>43397</v>
      </c>
      <c r="L224" s="77">
        <v>541</v>
      </c>
      <c r="M224" s="71" t="s">
        <v>654</v>
      </c>
      <c r="N224" s="67">
        <f>DATE(YEAR(K224)+1,MONTH(K224),DAY(K224)-1)</f>
        <v>43761</v>
      </c>
      <c r="O224" s="74"/>
      <c r="P224" s="94"/>
      <c r="Q224" s="71"/>
      <c r="R224" s="68" t="s">
        <v>326</v>
      </c>
      <c r="S224" s="68" t="s">
        <v>241</v>
      </c>
    </row>
    <row r="225" spans="1:19" ht="25.5" hidden="1" x14ac:dyDescent="0.25">
      <c r="A225" s="59">
        <f>MAX($A$2:$A224)+1</f>
        <v>220</v>
      </c>
      <c r="B225" s="66" t="s">
        <v>621</v>
      </c>
      <c r="C225" s="67">
        <v>27028</v>
      </c>
      <c r="D225" s="75">
        <f t="shared" ca="1" si="8"/>
        <v>49</v>
      </c>
      <c r="E225" s="69" t="s">
        <v>221</v>
      </c>
      <c r="F225" s="70" t="s">
        <v>100</v>
      </c>
      <c r="G225" s="70" t="s">
        <v>99</v>
      </c>
      <c r="H225" s="93" t="s">
        <v>166</v>
      </c>
      <c r="I225" s="71" t="s">
        <v>628</v>
      </c>
      <c r="J225" s="68" t="s">
        <v>335</v>
      </c>
      <c r="K225" s="67">
        <v>43782</v>
      </c>
      <c r="L225" s="77" t="s">
        <v>626</v>
      </c>
      <c r="M225" s="71" t="s">
        <v>629</v>
      </c>
      <c r="N225" s="67">
        <f>DATE(YEAR(O225)+2,MONTH(O225),DAY(O225)-1)</f>
        <v>45428</v>
      </c>
      <c r="O225" s="67">
        <v>44698</v>
      </c>
      <c r="P225" s="77" t="s">
        <v>890</v>
      </c>
      <c r="Q225" s="71" t="s">
        <v>628</v>
      </c>
      <c r="R225" s="68" t="s">
        <v>327</v>
      </c>
      <c r="S225" s="68" t="s">
        <v>240</v>
      </c>
    </row>
    <row r="226" spans="1:19" ht="38.25" hidden="1" x14ac:dyDescent="0.25">
      <c r="A226" s="59">
        <f>MAX($A$2:$A225)+1</f>
        <v>221</v>
      </c>
      <c r="B226" s="66" t="s">
        <v>1050</v>
      </c>
      <c r="C226" s="78"/>
      <c r="D226" s="68" t="str">
        <f t="shared" ca="1" si="8"/>
        <v/>
      </c>
      <c r="E226" s="69" t="s">
        <v>221</v>
      </c>
      <c r="F226" s="70" t="s">
        <v>317</v>
      </c>
      <c r="G226" s="71" t="s">
        <v>679</v>
      </c>
      <c r="H226" s="98"/>
      <c r="I226" s="71" t="s">
        <v>699</v>
      </c>
      <c r="J226" s="68" t="s">
        <v>336</v>
      </c>
      <c r="K226" s="67">
        <v>44715</v>
      </c>
      <c r="L226" s="77" t="s">
        <v>1045</v>
      </c>
      <c r="M226" s="71" t="s">
        <v>704</v>
      </c>
      <c r="N226" s="67">
        <f>DATE(YEAR(K226)+1,MONTH(K226),DAY(K226)-1)</f>
        <v>45079</v>
      </c>
      <c r="O226" s="67"/>
      <c r="P226" s="82"/>
      <c r="Q226" s="71"/>
      <c r="R226" s="68" t="s">
        <v>326</v>
      </c>
      <c r="S226" s="68" t="s">
        <v>240</v>
      </c>
    </row>
    <row r="227" spans="1:19" ht="25.5" hidden="1" x14ac:dyDescent="0.25">
      <c r="A227" s="59">
        <f>MAX($A$2:$A226)+1</f>
        <v>222</v>
      </c>
      <c r="B227" s="66" t="s">
        <v>1018</v>
      </c>
      <c r="C227" s="67">
        <v>27822</v>
      </c>
      <c r="D227" s="68">
        <f t="shared" ca="1" si="8"/>
        <v>46</v>
      </c>
      <c r="E227" s="69" t="s">
        <v>221</v>
      </c>
      <c r="F227" s="70" t="s">
        <v>277</v>
      </c>
      <c r="G227" s="70" t="s">
        <v>999</v>
      </c>
      <c r="H227" s="93" t="s">
        <v>165</v>
      </c>
      <c r="I227" s="71" t="s">
        <v>1000</v>
      </c>
      <c r="J227" s="68" t="s">
        <v>336</v>
      </c>
      <c r="K227" s="67">
        <v>44363</v>
      </c>
      <c r="L227" s="77" t="s">
        <v>1002</v>
      </c>
      <c r="M227" s="71" t="s">
        <v>1001</v>
      </c>
      <c r="N227" s="67">
        <f>DATE(YEAR(O227)+1,MONTH(O227),DAY(O227)-1)</f>
        <v>45093</v>
      </c>
      <c r="O227" s="67">
        <v>44729</v>
      </c>
      <c r="P227" s="77" t="s">
        <v>1041</v>
      </c>
      <c r="Q227" s="71" t="s">
        <v>1000</v>
      </c>
      <c r="R227" s="68" t="s">
        <v>326</v>
      </c>
      <c r="S227" s="68" t="s">
        <v>240</v>
      </c>
    </row>
    <row r="228" spans="1:19" ht="25.5" hidden="1" x14ac:dyDescent="0.25">
      <c r="A228" s="59">
        <f>MAX($A$2:$A227)+1</f>
        <v>223</v>
      </c>
      <c r="B228" s="66" t="s">
        <v>957</v>
      </c>
      <c r="C228" s="67">
        <v>25122</v>
      </c>
      <c r="D228" s="68">
        <f t="shared" ca="1" si="8"/>
        <v>54</v>
      </c>
      <c r="E228" s="69" t="s">
        <v>221</v>
      </c>
      <c r="F228" s="70" t="s">
        <v>299</v>
      </c>
      <c r="G228" s="70" t="s">
        <v>943</v>
      </c>
      <c r="H228" s="98"/>
      <c r="I228" s="71" t="s">
        <v>944</v>
      </c>
      <c r="J228" s="68" t="s">
        <v>336</v>
      </c>
      <c r="K228" s="67">
        <v>44728</v>
      </c>
      <c r="L228" s="77" t="s">
        <v>958</v>
      </c>
      <c r="M228" s="71" t="s">
        <v>945</v>
      </c>
      <c r="N228" s="67">
        <f>DATE(YEAR(K228)+1,MONTH(K228),DAY(K228)-1)</f>
        <v>45092</v>
      </c>
      <c r="O228" s="67"/>
      <c r="P228" s="82"/>
      <c r="Q228" s="71"/>
      <c r="R228" s="68" t="s">
        <v>326</v>
      </c>
      <c r="S228" s="68" t="s">
        <v>240</v>
      </c>
    </row>
    <row r="229" spans="1:19" ht="38.25" hidden="1" x14ac:dyDescent="0.25">
      <c r="A229" s="59">
        <f>MAX($A$2:$A228)+1</f>
        <v>224</v>
      </c>
      <c r="B229" s="66" t="s">
        <v>711</v>
      </c>
      <c r="C229" s="67">
        <v>30731</v>
      </c>
      <c r="D229" s="75">
        <f t="shared" ca="1" si="8"/>
        <v>38</v>
      </c>
      <c r="E229" s="69" t="s">
        <v>221</v>
      </c>
      <c r="F229" s="70" t="s">
        <v>306</v>
      </c>
      <c r="G229" s="70" t="s">
        <v>584</v>
      </c>
      <c r="H229" s="93" t="s">
        <v>713</v>
      </c>
      <c r="I229" s="71" t="s">
        <v>712</v>
      </c>
      <c r="J229" s="68" t="s">
        <v>335</v>
      </c>
      <c r="K229" s="67">
        <v>44781</v>
      </c>
      <c r="L229" s="77" t="s">
        <v>1025</v>
      </c>
      <c r="M229" s="71" t="s">
        <v>746</v>
      </c>
      <c r="N229" s="67">
        <f>DATE(YEAR(K229)+2,MONTH(K229),DAY(K229)-1)</f>
        <v>45511</v>
      </c>
      <c r="O229" s="67"/>
      <c r="P229" s="82"/>
      <c r="Q229" s="71"/>
      <c r="R229" s="68" t="s">
        <v>327</v>
      </c>
      <c r="S229" s="68" t="s">
        <v>240</v>
      </c>
    </row>
    <row r="230" spans="1:19" ht="25.5" x14ac:dyDescent="0.25">
      <c r="A230" s="59">
        <f>MAX($A$2:$A229)+1</f>
        <v>225</v>
      </c>
      <c r="B230" s="66" t="s">
        <v>514</v>
      </c>
      <c r="C230" s="74">
        <v>25490</v>
      </c>
      <c r="D230" s="75">
        <f t="shared" ca="1" si="8"/>
        <v>53</v>
      </c>
      <c r="E230" s="69" t="s">
        <v>233</v>
      </c>
      <c r="F230" s="70" t="s">
        <v>282</v>
      </c>
      <c r="G230" s="71" t="s">
        <v>510</v>
      </c>
      <c r="H230" s="93" t="s">
        <v>372</v>
      </c>
      <c r="I230" s="71" t="s">
        <v>511</v>
      </c>
      <c r="J230" s="68" t="s">
        <v>334</v>
      </c>
      <c r="K230" s="67">
        <v>43479</v>
      </c>
      <c r="L230" s="77">
        <v>3</v>
      </c>
      <c r="M230" s="71" t="s">
        <v>512</v>
      </c>
      <c r="N230" s="67">
        <f>DATE(YEAR(O230)+2,MONTH(O230),DAY(O230)-1)</f>
        <v>44936</v>
      </c>
      <c r="O230" s="74">
        <v>44207</v>
      </c>
      <c r="P230" s="77" t="s">
        <v>149</v>
      </c>
      <c r="Q230" s="71" t="s">
        <v>511</v>
      </c>
      <c r="R230" s="68" t="s">
        <v>327</v>
      </c>
      <c r="S230" s="68" t="s">
        <v>241</v>
      </c>
    </row>
    <row r="231" spans="1:19" ht="51" hidden="1" x14ac:dyDescent="0.25">
      <c r="A231" s="59">
        <f>MAX($A$2:$A230)+1</f>
        <v>226</v>
      </c>
      <c r="B231" s="66" t="s">
        <v>818</v>
      </c>
      <c r="C231" s="67">
        <v>23284</v>
      </c>
      <c r="D231" s="68">
        <v>58</v>
      </c>
      <c r="E231" s="69" t="s">
        <v>221</v>
      </c>
      <c r="F231" s="70" t="s">
        <v>304</v>
      </c>
      <c r="G231" s="70" t="s">
        <v>817</v>
      </c>
      <c r="H231" s="93" t="s">
        <v>372</v>
      </c>
      <c r="I231" s="71" t="s">
        <v>482</v>
      </c>
      <c r="J231" s="68" t="s">
        <v>336</v>
      </c>
      <c r="K231" s="67">
        <v>44525</v>
      </c>
      <c r="L231" s="77" t="s">
        <v>819</v>
      </c>
      <c r="M231" s="71" t="s">
        <v>820</v>
      </c>
      <c r="N231" s="67">
        <f>DATE(YEAR(O231)+1,MONTH(O231),DAY(O231)-1)</f>
        <v>45254</v>
      </c>
      <c r="O231" s="67">
        <v>44890</v>
      </c>
      <c r="P231" s="77" t="s">
        <v>885</v>
      </c>
      <c r="Q231" s="71" t="s">
        <v>482</v>
      </c>
      <c r="R231" s="68" t="s">
        <v>327</v>
      </c>
      <c r="S231" s="68" t="s">
        <v>240</v>
      </c>
    </row>
    <row r="232" spans="1:19" ht="25.5" hidden="1" x14ac:dyDescent="0.25">
      <c r="A232" s="59">
        <f>MAX($A$2:$A231)+1</f>
        <v>227</v>
      </c>
      <c r="B232" s="66" t="s">
        <v>987</v>
      </c>
      <c r="C232" s="67">
        <v>27864</v>
      </c>
      <c r="D232" s="68">
        <f t="shared" ref="D232:D295" ca="1" si="9">IF(OR(ISERROR(YEAR(C232)),ISBLANK(C232)),"",YEAR(TODAY()-C232)-1900)</f>
        <v>46</v>
      </c>
      <c r="E232" s="69" t="s">
        <v>221</v>
      </c>
      <c r="F232" s="70" t="s">
        <v>299</v>
      </c>
      <c r="G232" s="70" t="s">
        <v>943</v>
      </c>
      <c r="H232" s="98"/>
      <c r="I232" s="71" t="s">
        <v>944</v>
      </c>
      <c r="J232" s="68" t="s">
        <v>336</v>
      </c>
      <c r="K232" s="67">
        <v>44728</v>
      </c>
      <c r="L232" s="77" t="s">
        <v>982</v>
      </c>
      <c r="M232" s="71" t="s">
        <v>945</v>
      </c>
      <c r="N232" s="67">
        <f>DATE(YEAR(K232)+1,MONTH(K232),DAY(K232)-1)</f>
        <v>45092</v>
      </c>
      <c r="O232" s="67"/>
      <c r="P232" s="82"/>
      <c r="Q232" s="71"/>
      <c r="R232" s="68" t="s">
        <v>326</v>
      </c>
      <c r="S232" s="68" t="s">
        <v>240</v>
      </c>
    </row>
    <row r="233" spans="1:19" ht="25.5" hidden="1" x14ac:dyDescent="0.25">
      <c r="A233" s="59">
        <f>MAX($A$2:$A232)+1</f>
        <v>228</v>
      </c>
      <c r="B233" s="66" t="s">
        <v>913</v>
      </c>
      <c r="C233" s="78"/>
      <c r="D233" s="68" t="str">
        <f t="shared" ca="1" si="9"/>
        <v/>
      </c>
      <c r="E233" s="69" t="s">
        <v>233</v>
      </c>
      <c r="F233" s="70" t="s">
        <v>303</v>
      </c>
      <c r="G233" s="70" t="s">
        <v>577</v>
      </c>
      <c r="H233" s="93" t="s">
        <v>372</v>
      </c>
      <c r="I233" s="71" t="s">
        <v>582</v>
      </c>
      <c r="J233" s="68" t="s">
        <v>336</v>
      </c>
      <c r="K233" s="67">
        <v>44625</v>
      </c>
      <c r="L233" s="77" t="s">
        <v>909</v>
      </c>
      <c r="M233" s="71" t="s">
        <v>579</v>
      </c>
      <c r="N233" s="67">
        <f>DATE(YEAR(K233)+1,MONTH(K233),DAY(K233)-1)</f>
        <v>44989</v>
      </c>
      <c r="O233" s="67"/>
      <c r="P233" s="82"/>
      <c r="Q233" s="71"/>
      <c r="R233" s="68" t="s">
        <v>326</v>
      </c>
      <c r="S233" s="68" t="s">
        <v>240</v>
      </c>
    </row>
    <row r="234" spans="1:19" ht="25.5" hidden="1" x14ac:dyDescent="0.25">
      <c r="A234" s="59">
        <f>MAX($A$2:$A233)+1</f>
        <v>229</v>
      </c>
      <c r="B234" s="66" t="s">
        <v>970</v>
      </c>
      <c r="C234" s="67">
        <v>30650</v>
      </c>
      <c r="D234" s="68">
        <f t="shared" ca="1" si="9"/>
        <v>39</v>
      </c>
      <c r="E234" s="69" t="s">
        <v>221</v>
      </c>
      <c r="F234" s="70" t="s">
        <v>299</v>
      </c>
      <c r="G234" s="70" t="s">
        <v>943</v>
      </c>
      <c r="H234" s="98"/>
      <c r="I234" s="71" t="s">
        <v>944</v>
      </c>
      <c r="J234" s="68" t="s">
        <v>336</v>
      </c>
      <c r="K234" s="67">
        <v>44728</v>
      </c>
      <c r="L234" s="77" t="s">
        <v>961</v>
      </c>
      <c r="M234" s="71" t="s">
        <v>945</v>
      </c>
      <c r="N234" s="67">
        <f>DATE(YEAR(K234)+1,MONTH(K234),DAY(K234)-1)</f>
        <v>45092</v>
      </c>
      <c r="O234" s="67"/>
      <c r="P234" s="82"/>
      <c r="Q234" s="71"/>
      <c r="R234" s="68" t="s">
        <v>326</v>
      </c>
      <c r="S234" s="68" t="s">
        <v>240</v>
      </c>
    </row>
    <row r="235" spans="1:19" ht="25.5" hidden="1" x14ac:dyDescent="0.25">
      <c r="A235" s="59">
        <f>MAX($A$2:$A234)+1</f>
        <v>230</v>
      </c>
      <c r="B235" s="66" t="s">
        <v>1017</v>
      </c>
      <c r="C235" s="67">
        <v>24511</v>
      </c>
      <c r="D235" s="68">
        <f t="shared" ca="1" si="9"/>
        <v>55</v>
      </c>
      <c r="E235" s="69" t="s">
        <v>221</v>
      </c>
      <c r="F235" s="70" t="s">
        <v>277</v>
      </c>
      <c r="G235" s="70" t="s">
        <v>999</v>
      </c>
      <c r="H235" s="93" t="s">
        <v>165</v>
      </c>
      <c r="I235" s="71" t="s">
        <v>1000</v>
      </c>
      <c r="J235" s="68" t="s">
        <v>336</v>
      </c>
      <c r="K235" s="67">
        <v>44363</v>
      </c>
      <c r="L235" s="77" t="s">
        <v>1002</v>
      </c>
      <c r="M235" s="71" t="s">
        <v>1001</v>
      </c>
      <c r="N235" s="67">
        <f>DATE(YEAR(O235)+1,MONTH(O235),DAY(O235)-1)</f>
        <v>45093</v>
      </c>
      <c r="O235" s="67">
        <v>44729</v>
      </c>
      <c r="P235" s="77" t="s">
        <v>1041</v>
      </c>
      <c r="Q235" s="71" t="s">
        <v>1000</v>
      </c>
      <c r="R235" s="68" t="s">
        <v>326</v>
      </c>
      <c r="S235" s="68" t="s">
        <v>240</v>
      </c>
    </row>
    <row r="236" spans="1:19" ht="38.25" hidden="1" x14ac:dyDescent="0.25">
      <c r="A236" s="59">
        <f>MAX($A$2:$A235)+1</f>
        <v>231</v>
      </c>
      <c r="B236" s="66" t="s">
        <v>994</v>
      </c>
      <c r="C236" s="78"/>
      <c r="D236" s="68" t="str">
        <f t="shared" ca="1" si="9"/>
        <v/>
      </c>
      <c r="E236" s="69" t="s">
        <v>221</v>
      </c>
      <c r="F236" s="70" t="s">
        <v>264</v>
      </c>
      <c r="G236" s="70" t="s">
        <v>993</v>
      </c>
      <c r="H236" s="93" t="s">
        <v>375</v>
      </c>
      <c r="I236" s="71" t="s">
        <v>652</v>
      </c>
      <c r="J236" s="68" t="s">
        <v>336</v>
      </c>
      <c r="K236" s="67">
        <v>44403</v>
      </c>
      <c r="L236" s="77" t="s">
        <v>101</v>
      </c>
      <c r="M236" s="71" t="s">
        <v>996</v>
      </c>
      <c r="N236" s="67">
        <f>DATE(YEAR(O236)+1,MONTH(O236),DAY(O236)-1)</f>
        <v>45133</v>
      </c>
      <c r="O236" s="67">
        <v>44769</v>
      </c>
      <c r="P236" s="77" t="s">
        <v>715</v>
      </c>
      <c r="Q236" s="71" t="s">
        <v>652</v>
      </c>
      <c r="R236" s="68" t="s">
        <v>326</v>
      </c>
      <c r="S236" s="68" t="s">
        <v>240</v>
      </c>
    </row>
    <row r="237" spans="1:19" ht="51" x14ac:dyDescent="0.25">
      <c r="A237" s="59">
        <f>MAX($A$2:$A236)+1</f>
        <v>232</v>
      </c>
      <c r="B237" s="66" t="s">
        <v>390</v>
      </c>
      <c r="C237" s="74">
        <v>29343</v>
      </c>
      <c r="D237" s="75">
        <f t="shared" ca="1" si="9"/>
        <v>42</v>
      </c>
      <c r="E237" s="69" t="s">
        <v>221</v>
      </c>
      <c r="F237" s="70" t="s">
        <v>287</v>
      </c>
      <c r="G237" s="71" t="s">
        <v>236</v>
      </c>
      <c r="H237" s="93" t="s">
        <v>165</v>
      </c>
      <c r="I237" s="71" t="s">
        <v>481</v>
      </c>
      <c r="J237" s="68" t="s">
        <v>335</v>
      </c>
      <c r="K237" s="74">
        <v>43199</v>
      </c>
      <c r="L237" s="76" t="s">
        <v>380</v>
      </c>
      <c r="M237" s="71" t="s">
        <v>381</v>
      </c>
      <c r="N237" s="67">
        <f>DATE(YEAR(O237)+2,MONTH(O237),DAY(O237)-1)</f>
        <v>44659</v>
      </c>
      <c r="O237" s="74">
        <v>43930</v>
      </c>
      <c r="P237" s="77" t="s">
        <v>382</v>
      </c>
      <c r="Q237" s="71" t="s">
        <v>481</v>
      </c>
      <c r="R237" s="68" t="s">
        <v>326</v>
      </c>
      <c r="S237" s="68" t="s">
        <v>241</v>
      </c>
    </row>
    <row r="238" spans="1:19" ht="51" x14ac:dyDescent="0.25">
      <c r="A238" s="59">
        <f>MAX($A$2:$A237)+1</f>
        <v>233</v>
      </c>
      <c r="B238" s="66" t="s">
        <v>379</v>
      </c>
      <c r="C238" s="74">
        <v>31906</v>
      </c>
      <c r="D238" s="75">
        <f t="shared" ca="1" si="9"/>
        <v>35</v>
      </c>
      <c r="E238" s="69" t="s">
        <v>233</v>
      </c>
      <c r="F238" s="70" t="s">
        <v>287</v>
      </c>
      <c r="G238" s="71" t="s">
        <v>236</v>
      </c>
      <c r="H238" s="93" t="s">
        <v>165</v>
      </c>
      <c r="I238" s="71" t="s">
        <v>481</v>
      </c>
      <c r="J238" s="68" t="s">
        <v>335</v>
      </c>
      <c r="K238" s="74">
        <v>43199</v>
      </c>
      <c r="L238" s="76" t="s">
        <v>380</v>
      </c>
      <c r="M238" s="71" t="s">
        <v>381</v>
      </c>
      <c r="N238" s="67">
        <f>DATE(YEAR(O238)+2,MONTH(O238),DAY(O238)-1)</f>
        <v>44659</v>
      </c>
      <c r="O238" s="74">
        <v>43930</v>
      </c>
      <c r="P238" s="77" t="s">
        <v>382</v>
      </c>
      <c r="Q238" s="71" t="s">
        <v>481</v>
      </c>
      <c r="R238" s="68" t="s">
        <v>326</v>
      </c>
      <c r="S238" s="68" t="s">
        <v>241</v>
      </c>
    </row>
    <row r="239" spans="1:19" ht="25.5" x14ac:dyDescent="0.25">
      <c r="A239" s="59">
        <f>MAX($A$2:$A238)+1</f>
        <v>234</v>
      </c>
      <c r="B239" s="66" t="s">
        <v>923</v>
      </c>
      <c r="C239" s="67">
        <v>38799</v>
      </c>
      <c r="D239" s="68">
        <f t="shared" ca="1" si="9"/>
        <v>16</v>
      </c>
      <c r="E239" s="69" t="s">
        <v>221</v>
      </c>
      <c r="F239" s="70" t="s">
        <v>265</v>
      </c>
      <c r="G239" s="70" t="s">
        <v>787</v>
      </c>
      <c r="H239" s="93" t="s">
        <v>166</v>
      </c>
      <c r="I239" s="71" t="s">
        <v>788</v>
      </c>
      <c r="J239" s="68" t="s">
        <v>603</v>
      </c>
      <c r="K239" s="67">
        <v>44310</v>
      </c>
      <c r="L239" s="77" t="s">
        <v>924</v>
      </c>
      <c r="M239" s="71" t="s">
        <v>788</v>
      </c>
      <c r="N239" s="67">
        <f>DATE(YEAR(C239)+16,MONTH(C239),DAY(C239))</f>
        <v>44643</v>
      </c>
      <c r="O239" s="67"/>
      <c r="P239" s="82"/>
      <c r="Q239" s="71"/>
      <c r="R239" s="68" t="s">
        <v>327</v>
      </c>
      <c r="S239" s="68" t="s">
        <v>241</v>
      </c>
    </row>
    <row r="240" spans="1:19" ht="25.5" hidden="1" x14ac:dyDescent="0.25">
      <c r="A240" s="59">
        <f>MAX($A$2:$A239)+1</f>
        <v>235</v>
      </c>
      <c r="B240" s="66" t="s">
        <v>917</v>
      </c>
      <c r="C240" s="78"/>
      <c r="D240" s="68" t="str">
        <f t="shared" ca="1" si="9"/>
        <v/>
      </c>
      <c r="E240" s="69" t="s">
        <v>221</v>
      </c>
      <c r="F240" s="70" t="s">
        <v>323</v>
      </c>
      <c r="G240" s="71" t="s">
        <v>896</v>
      </c>
      <c r="H240" s="93" t="s">
        <v>375</v>
      </c>
      <c r="I240" s="71" t="s">
        <v>661</v>
      </c>
      <c r="J240" s="68" t="s">
        <v>336</v>
      </c>
      <c r="K240" s="67">
        <v>44693</v>
      </c>
      <c r="L240" s="77" t="s">
        <v>920</v>
      </c>
      <c r="M240" s="71" t="s">
        <v>898</v>
      </c>
      <c r="N240" s="67">
        <f>DATE(YEAR(K240)+1,MONTH(K240),DAY(K240)-1)</f>
        <v>45057</v>
      </c>
      <c r="O240" s="67"/>
      <c r="P240" s="82"/>
      <c r="Q240" s="71"/>
      <c r="R240" s="68" t="s">
        <v>327</v>
      </c>
      <c r="S240" s="68" t="s">
        <v>240</v>
      </c>
    </row>
    <row r="241" spans="1:19" ht="38.25" x14ac:dyDescent="0.25">
      <c r="A241" s="59">
        <f>MAX($A$2:$A240)+1</f>
        <v>236</v>
      </c>
      <c r="B241" s="66" t="s">
        <v>835</v>
      </c>
      <c r="C241" s="67">
        <v>28879</v>
      </c>
      <c r="D241" s="75">
        <f t="shared" ca="1" si="9"/>
        <v>44</v>
      </c>
      <c r="E241" s="69" t="s">
        <v>221</v>
      </c>
      <c r="F241" s="70" t="s">
        <v>317</v>
      </c>
      <c r="G241" s="71" t="s">
        <v>679</v>
      </c>
      <c r="H241" s="93" t="s">
        <v>372</v>
      </c>
      <c r="I241" s="71" t="s">
        <v>699</v>
      </c>
      <c r="J241" s="68" t="s">
        <v>336</v>
      </c>
      <c r="K241" s="67">
        <v>44309</v>
      </c>
      <c r="L241" s="77" t="s">
        <v>862</v>
      </c>
      <c r="M241" s="71" t="s">
        <v>704</v>
      </c>
      <c r="N241" s="67">
        <f>DATE(YEAR(K241)+1,MONTH(K241),DAY(K241)-1)</f>
        <v>44673</v>
      </c>
      <c r="O241" s="67"/>
      <c r="P241" s="82"/>
      <c r="Q241" s="71"/>
      <c r="R241" s="68" t="s">
        <v>238</v>
      </c>
      <c r="S241" s="68" t="s">
        <v>241</v>
      </c>
    </row>
    <row r="242" spans="1:19" ht="38.25" hidden="1" x14ac:dyDescent="0.25">
      <c r="A242" s="59">
        <f>MAX($A$2:$A241)+1</f>
        <v>237</v>
      </c>
      <c r="B242" s="66" t="s">
        <v>466</v>
      </c>
      <c r="C242" s="74">
        <v>31031</v>
      </c>
      <c r="D242" s="75">
        <f t="shared" ca="1" si="9"/>
        <v>38</v>
      </c>
      <c r="E242" s="69" t="s">
        <v>221</v>
      </c>
      <c r="F242" s="70" t="s">
        <v>304</v>
      </c>
      <c r="G242" s="71" t="s">
        <v>461</v>
      </c>
      <c r="H242" s="93" t="s">
        <v>372</v>
      </c>
      <c r="I242" s="71" t="s">
        <v>482</v>
      </c>
      <c r="J242" s="68" t="s">
        <v>334</v>
      </c>
      <c r="K242" s="74">
        <v>44363</v>
      </c>
      <c r="L242" s="77">
        <v>338</v>
      </c>
      <c r="M242" s="71" t="s">
        <v>747</v>
      </c>
      <c r="N242" s="67">
        <f>DATE(YEAR(K242)+2,MONTH(K242),DAY(K242)-1)</f>
        <v>45092</v>
      </c>
      <c r="O242" s="74"/>
      <c r="P242" s="94"/>
      <c r="Q242" s="73"/>
      <c r="R242" s="68" t="s">
        <v>327</v>
      </c>
      <c r="S242" s="68" t="s">
        <v>240</v>
      </c>
    </row>
    <row r="243" spans="1:19" ht="38.25" x14ac:dyDescent="0.25">
      <c r="A243" s="59">
        <f>MAX($A$2:$A242)+1</f>
        <v>238</v>
      </c>
      <c r="B243" s="66" t="s">
        <v>836</v>
      </c>
      <c r="C243" s="67">
        <v>34410</v>
      </c>
      <c r="D243" s="75">
        <f t="shared" ca="1" si="9"/>
        <v>28</v>
      </c>
      <c r="E243" s="69" t="s">
        <v>221</v>
      </c>
      <c r="F243" s="70" t="s">
        <v>317</v>
      </c>
      <c r="G243" s="71" t="s">
        <v>679</v>
      </c>
      <c r="H243" s="93" t="s">
        <v>372</v>
      </c>
      <c r="I243" s="71" t="s">
        <v>699</v>
      </c>
      <c r="J243" s="68" t="s">
        <v>336</v>
      </c>
      <c r="K243" s="67">
        <v>44309</v>
      </c>
      <c r="L243" s="77" t="s">
        <v>862</v>
      </c>
      <c r="M243" s="71" t="s">
        <v>704</v>
      </c>
      <c r="N243" s="67">
        <f>DATE(YEAR(K243)+1,MONTH(K243),DAY(K243)-1)</f>
        <v>44673</v>
      </c>
      <c r="O243" s="67"/>
      <c r="P243" s="82"/>
      <c r="Q243" s="71"/>
      <c r="R243" s="68" t="s">
        <v>238</v>
      </c>
      <c r="S243" s="68" t="s">
        <v>241</v>
      </c>
    </row>
    <row r="244" spans="1:19" ht="25.5" hidden="1" x14ac:dyDescent="0.25">
      <c r="A244" s="59">
        <f>MAX($A$2:$A243)+1</f>
        <v>239</v>
      </c>
      <c r="B244" s="66" t="s">
        <v>762</v>
      </c>
      <c r="C244" s="67">
        <v>26509</v>
      </c>
      <c r="D244" s="68">
        <f t="shared" ca="1" si="9"/>
        <v>50</v>
      </c>
      <c r="E244" s="69" t="s">
        <v>221</v>
      </c>
      <c r="F244" s="70" t="s">
        <v>296</v>
      </c>
      <c r="G244" s="70" t="s">
        <v>770</v>
      </c>
      <c r="H244" s="93" t="s">
        <v>374</v>
      </c>
      <c r="I244" s="71" t="s">
        <v>771</v>
      </c>
      <c r="J244" s="68" t="s">
        <v>334</v>
      </c>
      <c r="K244" s="67">
        <v>44468</v>
      </c>
      <c r="L244" s="77">
        <v>317</v>
      </c>
      <c r="M244" s="71" t="s">
        <v>992</v>
      </c>
      <c r="N244" s="67">
        <f>DATE(YEAR(K244)+2,MONTH(K244),DAY(K244)-1)</f>
        <v>45197</v>
      </c>
      <c r="O244" s="67"/>
      <c r="P244" s="82"/>
      <c r="Q244" s="71"/>
      <c r="R244" s="68" t="s">
        <v>327</v>
      </c>
      <c r="S244" s="68" t="s">
        <v>240</v>
      </c>
    </row>
    <row r="245" spans="1:19" ht="25.5" x14ac:dyDescent="0.25">
      <c r="A245" s="59">
        <f>MAX($A$2:$A244)+1</f>
        <v>240</v>
      </c>
      <c r="B245" s="66" t="s">
        <v>427</v>
      </c>
      <c r="C245" s="67">
        <v>30682</v>
      </c>
      <c r="D245" s="68">
        <f t="shared" ca="1" si="9"/>
        <v>39</v>
      </c>
      <c r="E245" s="69" t="s">
        <v>233</v>
      </c>
      <c r="F245" s="70" t="s">
        <v>44</v>
      </c>
      <c r="G245" s="71" t="s">
        <v>400</v>
      </c>
      <c r="H245" s="93" t="s">
        <v>372</v>
      </c>
      <c r="I245" s="71" t="s">
        <v>479</v>
      </c>
      <c r="J245" s="68" t="s">
        <v>335</v>
      </c>
      <c r="K245" s="67">
        <v>43266</v>
      </c>
      <c r="L245" s="76" t="s">
        <v>164</v>
      </c>
      <c r="M245" s="71" t="s">
        <v>103</v>
      </c>
      <c r="N245" s="67">
        <f>DATE(YEAR(O245)+2,MONTH(O245),DAY(O245)-1)</f>
        <v>44899</v>
      </c>
      <c r="O245" s="67">
        <v>44170</v>
      </c>
      <c r="P245" s="77" t="s">
        <v>453</v>
      </c>
      <c r="Q245" s="71" t="s">
        <v>479</v>
      </c>
      <c r="R245" s="68" t="s">
        <v>327</v>
      </c>
      <c r="S245" s="68" t="s">
        <v>241</v>
      </c>
    </row>
    <row r="246" spans="1:19" ht="25.5" hidden="1" x14ac:dyDescent="0.25">
      <c r="A246" s="59">
        <f>MAX($A$2:$A245)+1</f>
        <v>241</v>
      </c>
      <c r="B246" s="66" t="s">
        <v>912</v>
      </c>
      <c r="C246" s="78"/>
      <c r="D246" s="68" t="str">
        <f t="shared" ca="1" si="9"/>
        <v/>
      </c>
      <c r="E246" s="69" t="s">
        <v>233</v>
      </c>
      <c r="F246" s="70" t="s">
        <v>303</v>
      </c>
      <c r="G246" s="70" t="s">
        <v>577</v>
      </c>
      <c r="H246" s="93" t="s">
        <v>372</v>
      </c>
      <c r="I246" s="71" t="s">
        <v>582</v>
      </c>
      <c r="J246" s="68" t="s">
        <v>336</v>
      </c>
      <c r="K246" s="67">
        <v>44625</v>
      </c>
      <c r="L246" s="77" t="s">
        <v>909</v>
      </c>
      <c r="M246" s="71" t="s">
        <v>579</v>
      </c>
      <c r="N246" s="67">
        <f>DATE(YEAR(K246)+1,MONTH(K246),DAY(K246)-1)</f>
        <v>44989</v>
      </c>
      <c r="O246" s="67"/>
      <c r="P246" s="82"/>
      <c r="Q246" s="71"/>
      <c r="R246" s="68" t="s">
        <v>326</v>
      </c>
      <c r="S246" s="68" t="s">
        <v>240</v>
      </c>
    </row>
    <row r="247" spans="1:19" ht="25.5" hidden="1" x14ac:dyDescent="0.25">
      <c r="A247" s="59">
        <f>MAX($A$2:$A246)+1</f>
        <v>242</v>
      </c>
      <c r="B247" s="66" t="s">
        <v>531</v>
      </c>
      <c r="C247" s="67">
        <v>31365</v>
      </c>
      <c r="D247" s="75">
        <f t="shared" ca="1" si="9"/>
        <v>37</v>
      </c>
      <c r="E247" s="69" t="s">
        <v>221</v>
      </c>
      <c r="F247" s="70" t="s">
        <v>294</v>
      </c>
      <c r="G247" s="71" t="s">
        <v>525</v>
      </c>
      <c r="H247" s="93" t="s">
        <v>166</v>
      </c>
      <c r="I247" s="71" t="s">
        <v>543</v>
      </c>
      <c r="J247" s="68" t="s">
        <v>335</v>
      </c>
      <c r="K247" s="74">
        <v>43367</v>
      </c>
      <c r="L247" s="76" t="s">
        <v>544</v>
      </c>
      <c r="M247" s="71" t="s">
        <v>546</v>
      </c>
      <c r="N247" s="67">
        <f>DATE(YEAR(O247)+2,MONTH(O247),DAY(O247)-1)</f>
        <v>44974</v>
      </c>
      <c r="O247" s="67">
        <v>44245</v>
      </c>
      <c r="P247" s="461" t="s">
        <v>209</v>
      </c>
      <c r="Q247" s="71" t="s">
        <v>543</v>
      </c>
      <c r="R247" s="68" t="s">
        <v>238</v>
      </c>
      <c r="S247" s="68" t="s">
        <v>240</v>
      </c>
    </row>
    <row r="248" spans="1:19" ht="25.5" hidden="1" x14ac:dyDescent="0.25">
      <c r="A248" s="59">
        <f>MAX($A$2:$A247)+1</f>
        <v>243</v>
      </c>
      <c r="B248" s="66" t="s">
        <v>532</v>
      </c>
      <c r="C248" s="67">
        <v>32906</v>
      </c>
      <c r="D248" s="75">
        <f t="shared" ca="1" si="9"/>
        <v>32</v>
      </c>
      <c r="E248" s="69" t="s">
        <v>233</v>
      </c>
      <c r="F248" s="70" t="s">
        <v>294</v>
      </c>
      <c r="G248" s="71" t="s">
        <v>525</v>
      </c>
      <c r="H248" s="93" t="s">
        <v>166</v>
      </c>
      <c r="I248" s="71" t="s">
        <v>543</v>
      </c>
      <c r="J248" s="68" t="s">
        <v>335</v>
      </c>
      <c r="K248" s="74">
        <v>43367</v>
      </c>
      <c r="L248" s="76" t="s">
        <v>544</v>
      </c>
      <c r="M248" s="71" t="s">
        <v>546</v>
      </c>
      <c r="N248" s="67">
        <f>DATE(YEAR(O248)+2,MONTH(O248),DAY(O248)-1)</f>
        <v>44974</v>
      </c>
      <c r="O248" s="67">
        <v>44245</v>
      </c>
      <c r="P248" s="461" t="s">
        <v>209</v>
      </c>
      <c r="Q248" s="71" t="s">
        <v>543</v>
      </c>
      <c r="R248" s="68" t="s">
        <v>238</v>
      </c>
      <c r="S248" s="68" t="s">
        <v>240</v>
      </c>
    </row>
    <row r="249" spans="1:19" ht="38.25" x14ac:dyDescent="0.25">
      <c r="A249" s="59">
        <f>MAX($A$2:$A248)+1</f>
        <v>244</v>
      </c>
      <c r="B249" s="66" t="s">
        <v>694</v>
      </c>
      <c r="C249" s="67">
        <v>31483</v>
      </c>
      <c r="D249" s="75">
        <f t="shared" ca="1" si="9"/>
        <v>36</v>
      </c>
      <c r="E249" s="69" t="s">
        <v>221</v>
      </c>
      <c r="F249" s="70" t="s">
        <v>317</v>
      </c>
      <c r="G249" s="71" t="s">
        <v>679</v>
      </c>
      <c r="H249" s="93" t="s">
        <v>372</v>
      </c>
      <c r="I249" s="71" t="s">
        <v>699</v>
      </c>
      <c r="J249" s="68" t="s">
        <v>336</v>
      </c>
      <c r="K249" s="67">
        <v>42844</v>
      </c>
      <c r="L249" s="77">
        <v>49</v>
      </c>
      <c r="M249" s="71" t="s">
        <v>704</v>
      </c>
      <c r="N249" s="67">
        <f>DATE(YEAR(O249)+1,MONTH(O249),DAY(O249)-1)</f>
        <v>44641</v>
      </c>
      <c r="O249" s="67">
        <v>44277</v>
      </c>
      <c r="P249" s="77" t="s">
        <v>706</v>
      </c>
      <c r="Q249" s="71" t="s">
        <v>699</v>
      </c>
      <c r="R249" s="68" t="s">
        <v>327</v>
      </c>
      <c r="S249" s="68" t="s">
        <v>241</v>
      </c>
    </row>
    <row r="250" spans="1:19" ht="25.5" hidden="1" x14ac:dyDescent="0.25">
      <c r="A250" s="59">
        <f>MAX($A$2:$A249)+1</f>
        <v>245</v>
      </c>
      <c r="B250" s="66" t="s">
        <v>619</v>
      </c>
      <c r="C250" s="67">
        <v>26082</v>
      </c>
      <c r="D250" s="75">
        <f t="shared" ca="1" si="9"/>
        <v>51</v>
      </c>
      <c r="E250" s="69" t="s">
        <v>221</v>
      </c>
      <c r="F250" s="70" t="s">
        <v>100</v>
      </c>
      <c r="G250" s="70" t="s">
        <v>99</v>
      </c>
      <c r="H250" s="93" t="s">
        <v>166</v>
      </c>
      <c r="I250" s="71" t="s">
        <v>628</v>
      </c>
      <c r="J250" s="68" t="s">
        <v>335</v>
      </c>
      <c r="K250" s="67">
        <v>43782</v>
      </c>
      <c r="L250" s="77" t="s">
        <v>626</v>
      </c>
      <c r="M250" s="71" t="s">
        <v>629</v>
      </c>
      <c r="N250" s="67">
        <f>DATE(YEAR(O250)+2,MONTH(O250),DAY(O250)-1)</f>
        <v>45428</v>
      </c>
      <c r="O250" s="67">
        <v>44698</v>
      </c>
      <c r="P250" s="77" t="s">
        <v>890</v>
      </c>
      <c r="Q250" s="71" t="s">
        <v>628</v>
      </c>
      <c r="R250" s="68" t="s">
        <v>327</v>
      </c>
      <c r="S250" s="68" t="s">
        <v>240</v>
      </c>
    </row>
    <row r="251" spans="1:19" ht="38.25" x14ac:dyDescent="0.25">
      <c r="A251" s="59">
        <f>MAX($A$2:$A250)+1</f>
        <v>246</v>
      </c>
      <c r="B251" s="66" t="s">
        <v>837</v>
      </c>
      <c r="C251" s="67">
        <v>37417</v>
      </c>
      <c r="D251" s="75">
        <f t="shared" ca="1" si="9"/>
        <v>20</v>
      </c>
      <c r="E251" s="69" t="s">
        <v>221</v>
      </c>
      <c r="F251" s="70" t="s">
        <v>317</v>
      </c>
      <c r="G251" s="71" t="s">
        <v>679</v>
      </c>
      <c r="H251" s="93" t="s">
        <v>374</v>
      </c>
      <c r="I251" s="71" t="s">
        <v>699</v>
      </c>
      <c r="J251" s="68" t="s">
        <v>336</v>
      </c>
      <c r="K251" s="67">
        <v>44309</v>
      </c>
      <c r="L251" s="77" t="s">
        <v>862</v>
      </c>
      <c r="M251" s="71" t="s">
        <v>704</v>
      </c>
      <c r="N251" s="67">
        <f>DATE(YEAR(K251)+1,MONTH(K251),DAY(K251)-1)</f>
        <v>44673</v>
      </c>
      <c r="O251" s="67"/>
      <c r="P251" s="82"/>
      <c r="Q251" s="71"/>
      <c r="R251" s="68" t="s">
        <v>238</v>
      </c>
      <c r="S251" s="68" t="s">
        <v>241</v>
      </c>
    </row>
    <row r="252" spans="1:19" ht="25.5" hidden="1" x14ac:dyDescent="0.25">
      <c r="A252" s="59">
        <f>MAX($A$2:$A251)+1</f>
        <v>247</v>
      </c>
      <c r="B252" s="66" t="s">
        <v>902</v>
      </c>
      <c r="C252" s="78"/>
      <c r="D252" s="68" t="str">
        <f t="shared" ca="1" si="9"/>
        <v/>
      </c>
      <c r="E252" s="69" t="s">
        <v>221</v>
      </c>
      <c r="F252" s="70" t="s">
        <v>292</v>
      </c>
      <c r="G252" s="70" t="s">
        <v>903</v>
      </c>
      <c r="H252" s="93" t="s">
        <v>166</v>
      </c>
      <c r="I252" s="71" t="s">
        <v>904</v>
      </c>
      <c r="J252" s="68" t="s">
        <v>335</v>
      </c>
      <c r="K252" s="67">
        <v>43650</v>
      </c>
      <c r="L252" s="77" t="s">
        <v>906</v>
      </c>
      <c r="M252" s="71" t="s">
        <v>905</v>
      </c>
      <c r="N252" s="67">
        <f>DATE(YEAR(O252)+2,MONTH(O252),DAY(O252)-1)</f>
        <v>45111</v>
      </c>
      <c r="O252" s="67">
        <v>44382</v>
      </c>
      <c r="P252" s="77" t="s">
        <v>149</v>
      </c>
      <c r="Q252" s="71" t="s">
        <v>904</v>
      </c>
      <c r="R252" s="68" t="s">
        <v>326</v>
      </c>
      <c r="S252" s="68" t="s">
        <v>240</v>
      </c>
    </row>
    <row r="253" spans="1:19" ht="38.25" hidden="1" x14ac:dyDescent="0.25">
      <c r="A253" s="59">
        <f>MAX($A$2:$A252)+1</f>
        <v>248</v>
      </c>
      <c r="B253" s="66" t="s">
        <v>588</v>
      </c>
      <c r="C253" s="67">
        <v>29988</v>
      </c>
      <c r="D253" s="75">
        <f t="shared" ca="1" si="9"/>
        <v>40</v>
      </c>
      <c r="E253" s="69" t="s">
        <v>221</v>
      </c>
      <c r="F253" s="70" t="s">
        <v>306</v>
      </c>
      <c r="G253" s="71" t="s">
        <v>584</v>
      </c>
      <c r="H253" s="93" t="s">
        <v>375</v>
      </c>
      <c r="I253" s="71" t="s">
        <v>593</v>
      </c>
      <c r="J253" s="68" t="s">
        <v>334</v>
      </c>
      <c r="K253" s="67">
        <v>43930</v>
      </c>
      <c r="L253" s="77" t="s">
        <v>585</v>
      </c>
      <c r="M253" s="71" t="s">
        <v>586</v>
      </c>
      <c r="N253" s="67">
        <f>DATE(YEAR(O253)+2,MONTH(O253),DAY(O253)-1)</f>
        <v>45353</v>
      </c>
      <c r="O253" s="67">
        <v>44623</v>
      </c>
      <c r="P253" s="77" t="s">
        <v>899</v>
      </c>
      <c r="Q253" s="73" t="s">
        <v>593</v>
      </c>
      <c r="R253" s="68" t="s">
        <v>327</v>
      </c>
      <c r="S253" s="68" t="s">
        <v>240</v>
      </c>
    </row>
    <row r="254" spans="1:19" ht="25.5" x14ac:dyDescent="0.25">
      <c r="A254" s="59">
        <f>MAX($A$2:$A253)+1</f>
        <v>249</v>
      </c>
      <c r="B254" s="66" t="s">
        <v>572</v>
      </c>
      <c r="C254" s="67">
        <v>37381</v>
      </c>
      <c r="D254" s="75">
        <f t="shared" ca="1" si="9"/>
        <v>20</v>
      </c>
      <c r="E254" s="69" t="s">
        <v>221</v>
      </c>
      <c r="F254" s="70" t="s">
        <v>303</v>
      </c>
      <c r="G254" s="71" t="s">
        <v>557</v>
      </c>
      <c r="H254" s="93" t="s">
        <v>166</v>
      </c>
      <c r="I254" s="71" t="s">
        <v>582</v>
      </c>
      <c r="J254" s="68" t="s">
        <v>336</v>
      </c>
      <c r="K254" s="67">
        <v>43945</v>
      </c>
      <c r="L254" s="461" t="s">
        <v>569</v>
      </c>
      <c r="M254" s="71" t="s">
        <v>561</v>
      </c>
      <c r="N254" s="67">
        <f>DATE(YEAR(O254)+1,MONTH(O254),DAY(O254)-1)</f>
        <v>44589</v>
      </c>
      <c r="O254" s="67">
        <v>44225</v>
      </c>
      <c r="P254" s="461" t="s">
        <v>104</v>
      </c>
      <c r="Q254" s="73" t="s">
        <v>582</v>
      </c>
      <c r="R254" s="68" t="s">
        <v>326</v>
      </c>
      <c r="S254" s="68" t="s">
        <v>241</v>
      </c>
    </row>
    <row r="255" spans="1:19" ht="25.5" hidden="1" x14ac:dyDescent="0.25">
      <c r="A255" s="59">
        <f>MAX($A$2:$A254)+1</f>
        <v>250</v>
      </c>
      <c r="B255" s="66" t="s">
        <v>1019</v>
      </c>
      <c r="C255" s="67">
        <v>27796</v>
      </c>
      <c r="D255" s="68">
        <f t="shared" ca="1" si="9"/>
        <v>46</v>
      </c>
      <c r="E255" s="69" t="s">
        <v>221</v>
      </c>
      <c r="F255" s="70" t="s">
        <v>277</v>
      </c>
      <c r="G255" s="70" t="s">
        <v>999</v>
      </c>
      <c r="H255" s="93" t="s">
        <v>165</v>
      </c>
      <c r="I255" s="71" t="s">
        <v>1000</v>
      </c>
      <c r="J255" s="68" t="s">
        <v>336</v>
      </c>
      <c r="K255" s="67">
        <v>44363</v>
      </c>
      <c r="L255" s="77" t="s">
        <v>1002</v>
      </c>
      <c r="M255" s="71" t="s">
        <v>1001</v>
      </c>
      <c r="N255" s="67">
        <f>DATE(YEAR(O255)+1,MONTH(O255),DAY(O255)-1)</f>
        <v>45093</v>
      </c>
      <c r="O255" s="67">
        <v>44729</v>
      </c>
      <c r="P255" s="77" t="s">
        <v>1041</v>
      </c>
      <c r="Q255" s="71" t="s">
        <v>1000</v>
      </c>
      <c r="R255" s="68" t="s">
        <v>326</v>
      </c>
      <c r="S255" s="68" t="s">
        <v>240</v>
      </c>
    </row>
    <row r="256" spans="1:19" ht="38.25" x14ac:dyDescent="0.25">
      <c r="A256" s="59">
        <f>MAX($A$2:$A255)+1</f>
        <v>251</v>
      </c>
      <c r="B256" s="66" t="s">
        <v>370</v>
      </c>
      <c r="C256" s="67">
        <v>36037</v>
      </c>
      <c r="D256" s="68">
        <f t="shared" ca="1" si="9"/>
        <v>24</v>
      </c>
      <c r="E256" s="69" t="s">
        <v>233</v>
      </c>
      <c r="F256" s="70" t="s">
        <v>272</v>
      </c>
      <c r="G256" s="71" t="s">
        <v>328</v>
      </c>
      <c r="H256" s="93" t="s">
        <v>165</v>
      </c>
      <c r="I256" s="71" t="s">
        <v>480</v>
      </c>
      <c r="J256" s="68" t="s">
        <v>335</v>
      </c>
      <c r="K256" s="67">
        <v>43399</v>
      </c>
      <c r="L256" s="462">
        <v>172</v>
      </c>
      <c r="M256" s="71" t="s">
        <v>358</v>
      </c>
      <c r="N256" s="67">
        <f>DATE(YEAR(K256)+2,MONTH(K256),DAY(K256)-1)</f>
        <v>44129</v>
      </c>
      <c r="O256" s="67"/>
      <c r="P256" s="82"/>
      <c r="Q256" s="73"/>
      <c r="R256" s="68" t="s">
        <v>326</v>
      </c>
      <c r="S256" s="68" t="s">
        <v>241</v>
      </c>
    </row>
    <row r="257" spans="1:19" ht="38.25" x14ac:dyDescent="0.25">
      <c r="A257" s="59">
        <f>MAX($A$2:$A256)+1</f>
        <v>252</v>
      </c>
      <c r="B257" s="66" t="s">
        <v>371</v>
      </c>
      <c r="C257" s="67">
        <v>29749</v>
      </c>
      <c r="D257" s="68">
        <f t="shared" ca="1" si="9"/>
        <v>41</v>
      </c>
      <c r="E257" s="69" t="s">
        <v>221</v>
      </c>
      <c r="F257" s="70" t="s">
        <v>272</v>
      </c>
      <c r="G257" s="71" t="s">
        <v>328</v>
      </c>
      <c r="H257" s="93" t="s">
        <v>165</v>
      </c>
      <c r="I257" s="71" t="s">
        <v>480</v>
      </c>
      <c r="J257" s="68" t="s">
        <v>335</v>
      </c>
      <c r="K257" s="67">
        <v>43399</v>
      </c>
      <c r="L257" s="462">
        <v>172</v>
      </c>
      <c r="M257" s="71" t="s">
        <v>358</v>
      </c>
      <c r="N257" s="67">
        <f>DATE(YEAR(K257)+2,MONTH(K257),DAY(K257)-1)</f>
        <v>44129</v>
      </c>
      <c r="O257" s="67"/>
      <c r="P257" s="82"/>
      <c r="Q257" s="73"/>
      <c r="R257" s="68" t="s">
        <v>326</v>
      </c>
      <c r="S257" s="68" t="s">
        <v>241</v>
      </c>
    </row>
    <row r="258" spans="1:19" ht="38.25" x14ac:dyDescent="0.25">
      <c r="A258" s="59">
        <f>MAX($A$2:$A257)+1</f>
        <v>253</v>
      </c>
      <c r="B258" s="66" t="s">
        <v>850</v>
      </c>
      <c r="C258" s="67">
        <v>28765</v>
      </c>
      <c r="D258" s="75">
        <f t="shared" ca="1" si="9"/>
        <v>44</v>
      </c>
      <c r="E258" s="69" t="s">
        <v>221</v>
      </c>
      <c r="F258" s="70" t="s">
        <v>317</v>
      </c>
      <c r="G258" s="71" t="s">
        <v>679</v>
      </c>
      <c r="H258" s="93" t="s">
        <v>372</v>
      </c>
      <c r="I258" s="71" t="s">
        <v>699</v>
      </c>
      <c r="J258" s="68" t="s">
        <v>336</v>
      </c>
      <c r="K258" s="67">
        <v>44371</v>
      </c>
      <c r="L258" s="77" t="s">
        <v>822</v>
      </c>
      <c r="M258" s="71" t="s">
        <v>704</v>
      </c>
      <c r="N258" s="67">
        <f>DATE(YEAR(K258)+1,MONTH(K258),DAY(K258)-1)</f>
        <v>44735</v>
      </c>
      <c r="O258" s="67"/>
      <c r="P258" s="82"/>
      <c r="Q258" s="71"/>
      <c r="R258" s="68" t="s">
        <v>238</v>
      </c>
      <c r="S258" s="68" t="s">
        <v>241</v>
      </c>
    </row>
    <row r="259" spans="1:19" ht="25.5" hidden="1" x14ac:dyDescent="0.25">
      <c r="A259" s="59">
        <f>MAX($A$2:$A258)+1</f>
        <v>254</v>
      </c>
      <c r="B259" s="66" t="s">
        <v>533</v>
      </c>
      <c r="C259" s="67">
        <v>28018</v>
      </c>
      <c r="D259" s="75">
        <f t="shared" ca="1" si="9"/>
        <v>46</v>
      </c>
      <c r="E259" s="69" t="s">
        <v>221</v>
      </c>
      <c r="F259" s="70" t="s">
        <v>294</v>
      </c>
      <c r="G259" s="71" t="s">
        <v>525</v>
      </c>
      <c r="H259" s="93" t="s">
        <v>166</v>
      </c>
      <c r="I259" s="71" t="s">
        <v>543</v>
      </c>
      <c r="J259" s="68" t="s">
        <v>335</v>
      </c>
      <c r="K259" s="74">
        <v>43367</v>
      </c>
      <c r="L259" s="76" t="s">
        <v>544</v>
      </c>
      <c r="M259" s="71" t="s">
        <v>546</v>
      </c>
      <c r="N259" s="67">
        <f>DATE(YEAR(O259)+2,MONTH(O259),DAY(O259)-1)</f>
        <v>44974</v>
      </c>
      <c r="O259" s="67">
        <v>44245</v>
      </c>
      <c r="P259" s="461" t="s">
        <v>209</v>
      </c>
      <c r="Q259" s="71" t="s">
        <v>543</v>
      </c>
      <c r="R259" s="68" t="s">
        <v>238</v>
      </c>
      <c r="S259" s="68" t="s">
        <v>240</v>
      </c>
    </row>
    <row r="260" spans="1:19" ht="38.25" x14ac:dyDescent="0.25">
      <c r="A260" s="59">
        <f>MAX($A$2:$A259)+1</f>
        <v>255</v>
      </c>
      <c r="B260" s="66" t="s">
        <v>502</v>
      </c>
      <c r="C260" s="67">
        <v>17769</v>
      </c>
      <c r="D260" s="75">
        <f t="shared" ca="1" si="9"/>
        <v>74</v>
      </c>
      <c r="E260" s="69" t="s">
        <v>221</v>
      </c>
      <c r="F260" s="70" t="s">
        <v>262</v>
      </c>
      <c r="G260" s="71" t="s">
        <v>495</v>
      </c>
      <c r="H260" s="93" t="s">
        <v>166</v>
      </c>
      <c r="I260" s="71" t="s">
        <v>496</v>
      </c>
      <c r="J260" s="68" t="s">
        <v>334</v>
      </c>
      <c r="K260" s="67">
        <v>44068</v>
      </c>
      <c r="L260" s="77">
        <v>255</v>
      </c>
      <c r="M260" s="71" t="s">
        <v>497</v>
      </c>
      <c r="N260" s="67">
        <f>DATE(YEAR(K260)+2,MONTH(K260),DAY(K260)-1)</f>
        <v>44797</v>
      </c>
      <c r="O260" s="67"/>
      <c r="P260" s="94"/>
      <c r="Q260" s="73"/>
      <c r="R260" s="68" t="s">
        <v>326</v>
      </c>
      <c r="S260" s="68" t="s">
        <v>241</v>
      </c>
    </row>
    <row r="261" spans="1:19" ht="25.5" hidden="1" x14ac:dyDescent="0.25">
      <c r="A261" s="59">
        <f>MAX($A$2:$A260)+1</f>
        <v>256</v>
      </c>
      <c r="B261" s="66" t="s">
        <v>793</v>
      </c>
      <c r="C261" s="67">
        <v>30558</v>
      </c>
      <c r="D261" s="68">
        <f t="shared" ca="1" si="9"/>
        <v>39</v>
      </c>
      <c r="E261" s="69" t="s">
        <v>233</v>
      </c>
      <c r="F261" s="70" t="s">
        <v>313</v>
      </c>
      <c r="G261" s="70" t="s">
        <v>724</v>
      </c>
      <c r="H261" s="93" t="s">
        <v>166</v>
      </c>
      <c r="I261" s="71" t="s">
        <v>720</v>
      </c>
      <c r="J261" s="68" t="s">
        <v>334</v>
      </c>
      <c r="K261" s="67">
        <v>44377</v>
      </c>
      <c r="L261" s="77" t="s">
        <v>794</v>
      </c>
      <c r="M261" s="71" t="s">
        <v>721</v>
      </c>
      <c r="N261" s="67">
        <f>DATE(YEAR(K261)+2,MONTH(K261),DAY(K261)-1)</f>
        <v>45106</v>
      </c>
      <c r="O261" s="67"/>
      <c r="P261" s="82"/>
      <c r="Q261" s="71"/>
      <c r="R261" s="68" t="s">
        <v>327</v>
      </c>
      <c r="S261" s="68" t="s">
        <v>240</v>
      </c>
    </row>
    <row r="262" spans="1:19" ht="25.5" hidden="1" x14ac:dyDescent="0.25">
      <c r="A262" s="59">
        <f>MAX($A$2:$A261)+1</f>
        <v>257</v>
      </c>
      <c r="B262" s="66" t="s">
        <v>976</v>
      </c>
      <c r="C262" s="67">
        <v>31698</v>
      </c>
      <c r="D262" s="68">
        <f t="shared" ca="1" si="9"/>
        <v>36</v>
      </c>
      <c r="E262" s="69" t="s">
        <v>233</v>
      </c>
      <c r="F262" s="70" t="s">
        <v>299</v>
      </c>
      <c r="G262" s="70" t="s">
        <v>943</v>
      </c>
      <c r="H262" s="98"/>
      <c r="I262" s="71" t="s">
        <v>944</v>
      </c>
      <c r="J262" s="68" t="s">
        <v>336</v>
      </c>
      <c r="K262" s="67">
        <v>44728</v>
      </c>
      <c r="L262" s="77" t="s">
        <v>967</v>
      </c>
      <c r="M262" s="71" t="s">
        <v>945</v>
      </c>
      <c r="N262" s="67">
        <f>DATE(YEAR(K262)+1,MONTH(K262),DAY(K262)-1)</f>
        <v>45092</v>
      </c>
      <c r="O262" s="67"/>
      <c r="P262" s="82"/>
      <c r="Q262" s="71"/>
      <c r="R262" s="68" t="s">
        <v>326</v>
      </c>
      <c r="S262" s="68" t="s">
        <v>240</v>
      </c>
    </row>
    <row r="263" spans="1:19" ht="38.25" hidden="1" x14ac:dyDescent="0.25">
      <c r="A263" s="59">
        <f>MAX($A$2:$A262)+1</f>
        <v>258</v>
      </c>
      <c r="B263" s="66" t="s">
        <v>930</v>
      </c>
      <c r="C263" s="78"/>
      <c r="D263" s="68" t="str">
        <f t="shared" ca="1" si="9"/>
        <v/>
      </c>
      <c r="E263" s="69" t="s">
        <v>233</v>
      </c>
      <c r="F263" s="70" t="s">
        <v>272</v>
      </c>
      <c r="G263" s="71" t="s">
        <v>328</v>
      </c>
      <c r="H263" s="93" t="s">
        <v>165</v>
      </c>
      <c r="I263" s="71" t="s">
        <v>480</v>
      </c>
      <c r="J263" s="68" t="s">
        <v>336</v>
      </c>
      <c r="K263" s="67">
        <v>44610</v>
      </c>
      <c r="L263" s="77" t="s">
        <v>104</v>
      </c>
      <c r="M263" s="71" t="s">
        <v>358</v>
      </c>
      <c r="N263" s="67">
        <f>DATE(YEAR(K263)+1,MONTH(K263),DAY(K263)-1)</f>
        <v>44974</v>
      </c>
      <c r="O263" s="67"/>
      <c r="P263" s="82"/>
      <c r="Q263" s="71"/>
      <c r="R263" s="68" t="s">
        <v>326</v>
      </c>
      <c r="S263" s="68" t="s">
        <v>240</v>
      </c>
    </row>
    <row r="264" spans="1:19" ht="38.25" x14ac:dyDescent="0.25">
      <c r="A264" s="59">
        <f>MAX($A$2:$A263)+1</f>
        <v>259</v>
      </c>
      <c r="B264" s="66" t="s">
        <v>1073</v>
      </c>
      <c r="C264" s="97" t="s">
        <v>1074</v>
      </c>
      <c r="D264" s="68">
        <f t="shared" ca="1" si="9"/>
        <v>117</v>
      </c>
      <c r="E264" s="69" t="s">
        <v>221</v>
      </c>
      <c r="F264" s="70" t="s">
        <v>306</v>
      </c>
      <c r="G264" s="71" t="s">
        <v>584</v>
      </c>
      <c r="H264" s="93" t="s">
        <v>375</v>
      </c>
      <c r="I264" s="71" t="s">
        <v>593</v>
      </c>
      <c r="J264" s="68" t="s">
        <v>336</v>
      </c>
      <c r="K264" s="67">
        <v>42786</v>
      </c>
      <c r="L264" s="77" t="s">
        <v>1075</v>
      </c>
      <c r="M264" s="71" t="s">
        <v>746</v>
      </c>
      <c r="N264" s="67">
        <f>DATE(YEAR(K264)+1,MONTH(K264),DAY(K264)-1)</f>
        <v>43150</v>
      </c>
      <c r="O264" s="67"/>
      <c r="P264" s="82"/>
      <c r="Q264" s="71"/>
      <c r="R264" s="68" t="s">
        <v>327</v>
      </c>
      <c r="S264" s="68" t="s">
        <v>241</v>
      </c>
    </row>
    <row r="265" spans="1:19" ht="38.25" x14ac:dyDescent="0.25">
      <c r="A265" s="59">
        <f>MAX($A$2:$A264)+1</f>
        <v>260</v>
      </c>
      <c r="B265" s="66" t="s">
        <v>492</v>
      </c>
      <c r="C265" s="67">
        <v>27163</v>
      </c>
      <c r="D265" s="68">
        <f t="shared" ca="1" si="9"/>
        <v>48</v>
      </c>
      <c r="E265" s="69" t="s">
        <v>221</v>
      </c>
      <c r="F265" s="70" t="s">
        <v>298</v>
      </c>
      <c r="G265" s="70" t="s">
        <v>489</v>
      </c>
      <c r="H265" s="93" t="s">
        <v>166</v>
      </c>
      <c r="I265" s="71" t="s">
        <v>490</v>
      </c>
      <c r="J265" s="68" t="s">
        <v>336</v>
      </c>
      <c r="K265" s="67">
        <v>44036</v>
      </c>
      <c r="L265" s="79" t="s">
        <v>493</v>
      </c>
      <c r="M265" s="71" t="s">
        <v>491</v>
      </c>
      <c r="N265" s="67">
        <f>DATE(YEAR(K265)+1,MONTH(K265),DAY(K265)-1)</f>
        <v>44400</v>
      </c>
      <c r="O265" s="67"/>
      <c r="P265" s="94"/>
      <c r="Q265" s="73"/>
      <c r="R265" s="68" t="s">
        <v>326</v>
      </c>
      <c r="S265" s="68" t="s">
        <v>241</v>
      </c>
    </row>
    <row r="266" spans="1:19" ht="25.5" hidden="1" x14ac:dyDescent="0.25">
      <c r="A266" s="59">
        <f>MAX($A$2:$A265)+1</f>
        <v>261</v>
      </c>
      <c r="B266" s="66" t="s">
        <v>1020</v>
      </c>
      <c r="C266" s="67">
        <v>28894</v>
      </c>
      <c r="D266" s="68">
        <f t="shared" ca="1" si="9"/>
        <v>43</v>
      </c>
      <c r="E266" s="69" t="s">
        <v>221</v>
      </c>
      <c r="F266" s="70" t="s">
        <v>277</v>
      </c>
      <c r="G266" s="70" t="s">
        <v>999</v>
      </c>
      <c r="H266" s="93" t="s">
        <v>165</v>
      </c>
      <c r="I266" s="71" t="s">
        <v>1000</v>
      </c>
      <c r="J266" s="68" t="s">
        <v>336</v>
      </c>
      <c r="K266" s="67">
        <v>44363</v>
      </c>
      <c r="L266" s="77" t="s">
        <v>1002</v>
      </c>
      <c r="M266" s="71" t="s">
        <v>1001</v>
      </c>
      <c r="N266" s="67">
        <f>DATE(YEAR(O266)+1,MONTH(O266),DAY(O266)-1)</f>
        <v>45093</v>
      </c>
      <c r="O266" s="67">
        <v>44729</v>
      </c>
      <c r="P266" s="77" t="s">
        <v>1041</v>
      </c>
      <c r="Q266" s="71" t="s">
        <v>1000</v>
      </c>
      <c r="R266" s="68" t="s">
        <v>326</v>
      </c>
      <c r="S266" s="68" t="s">
        <v>240</v>
      </c>
    </row>
    <row r="267" spans="1:19" ht="38.25" hidden="1" x14ac:dyDescent="0.25">
      <c r="A267" s="59">
        <f>MAX($A$2:$A266)+1</f>
        <v>262</v>
      </c>
      <c r="B267" s="66" t="s">
        <v>682</v>
      </c>
      <c r="C267" s="67">
        <v>28318</v>
      </c>
      <c r="D267" s="75">
        <f t="shared" ca="1" si="9"/>
        <v>45</v>
      </c>
      <c r="E267" s="69" t="s">
        <v>221</v>
      </c>
      <c r="F267" s="70" t="s">
        <v>317</v>
      </c>
      <c r="G267" s="71" t="s">
        <v>679</v>
      </c>
      <c r="H267" s="93" t="s">
        <v>374</v>
      </c>
      <c r="I267" s="71" t="s">
        <v>699</v>
      </c>
      <c r="J267" s="68" t="s">
        <v>335</v>
      </c>
      <c r="K267" s="67">
        <v>44715</v>
      </c>
      <c r="L267" s="77" t="s">
        <v>1045</v>
      </c>
      <c r="M267" s="71" t="s">
        <v>704</v>
      </c>
      <c r="N267" s="67">
        <f>DATE(YEAR(K267)+2,MONTH(K267),DAY(K267)-1)</f>
        <v>45445</v>
      </c>
      <c r="O267" s="67"/>
      <c r="P267" s="82"/>
      <c r="Q267" s="71"/>
      <c r="R267" s="68" t="s">
        <v>327</v>
      </c>
      <c r="S267" s="68" t="s">
        <v>240</v>
      </c>
    </row>
    <row r="268" spans="1:19" ht="38.25" x14ac:dyDescent="0.25">
      <c r="A268" s="59">
        <f>MAX($A$2:$A267)+1</f>
        <v>263</v>
      </c>
      <c r="B268" s="66" t="s">
        <v>503</v>
      </c>
      <c r="C268" s="67">
        <v>21966</v>
      </c>
      <c r="D268" s="75">
        <f t="shared" ca="1" si="9"/>
        <v>62</v>
      </c>
      <c r="E268" s="69" t="s">
        <v>221</v>
      </c>
      <c r="F268" s="70" t="s">
        <v>262</v>
      </c>
      <c r="G268" s="71" t="s">
        <v>495</v>
      </c>
      <c r="H268" s="93" t="s">
        <v>166</v>
      </c>
      <c r="I268" s="71" t="s">
        <v>496</v>
      </c>
      <c r="J268" s="68" t="s">
        <v>334</v>
      </c>
      <c r="K268" s="67">
        <v>44068</v>
      </c>
      <c r="L268" s="77">
        <v>255</v>
      </c>
      <c r="M268" s="71" t="s">
        <v>497</v>
      </c>
      <c r="N268" s="67">
        <f>DATE(YEAR(K268)+2,MONTH(K268),DAY(K268)-1)</f>
        <v>44797</v>
      </c>
      <c r="O268" s="67"/>
      <c r="P268" s="94"/>
      <c r="Q268" s="73"/>
      <c r="R268" s="68" t="s">
        <v>326</v>
      </c>
      <c r="S268" s="68" t="s">
        <v>241</v>
      </c>
    </row>
    <row r="269" spans="1:19" ht="25.5" hidden="1" x14ac:dyDescent="0.25">
      <c r="A269" s="59">
        <f>MAX($A$2:$A268)+1</f>
        <v>264</v>
      </c>
      <c r="B269" s="66" t="s">
        <v>540</v>
      </c>
      <c r="C269" s="67">
        <v>26762</v>
      </c>
      <c r="D269" s="75">
        <f t="shared" ca="1" si="9"/>
        <v>49</v>
      </c>
      <c r="E269" s="69" t="s">
        <v>221</v>
      </c>
      <c r="F269" s="70" t="s">
        <v>294</v>
      </c>
      <c r="G269" s="71" t="s">
        <v>525</v>
      </c>
      <c r="H269" s="93" t="s">
        <v>166</v>
      </c>
      <c r="I269" s="71" t="s">
        <v>543</v>
      </c>
      <c r="J269" s="68" t="s">
        <v>335</v>
      </c>
      <c r="K269" s="74">
        <v>43367</v>
      </c>
      <c r="L269" s="76" t="s">
        <v>544</v>
      </c>
      <c r="M269" s="71" t="s">
        <v>546</v>
      </c>
      <c r="N269" s="67">
        <f>DATE(YEAR(O269)+2,MONTH(O269),DAY(O269)-1)</f>
        <v>44974</v>
      </c>
      <c r="O269" s="67">
        <v>44245</v>
      </c>
      <c r="P269" s="461" t="s">
        <v>209</v>
      </c>
      <c r="Q269" s="71" t="s">
        <v>543</v>
      </c>
      <c r="R269" s="68" t="s">
        <v>238</v>
      </c>
      <c r="S269" s="68" t="s">
        <v>240</v>
      </c>
    </row>
    <row r="270" spans="1:19" ht="38.25" x14ac:dyDescent="0.25">
      <c r="A270" s="59">
        <f>MAX($A$2:$A269)+1</f>
        <v>265</v>
      </c>
      <c r="B270" s="66" t="s">
        <v>851</v>
      </c>
      <c r="C270" s="67">
        <v>33156</v>
      </c>
      <c r="D270" s="75">
        <f t="shared" ca="1" si="9"/>
        <v>32</v>
      </c>
      <c r="E270" s="69" t="s">
        <v>233</v>
      </c>
      <c r="F270" s="70" t="s">
        <v>317</v>
      </c>
      <c r="G270" s="71" t="s">
        <v>679</v>
      </c>
      <c r="H270" s="93" t="s">
        <v>372</v>
      </c>
      <c r="I270" s="71" t="s">
        <v>699</v>
      </c>
      <c r="J270" s="68" t="s">
        <v>336</v>
      </c>
      <c r="K270" s="67">
        <v>44371</v>
      </c>
      <c r="L270" s="77" t="s">
        <v>822</v>
      </c>
      <c r="M270" s="71" t="s">
        <v>704</v>
      </c>
      <c r="N270" s="67">
        <f>DATE(YEAR(K270)+1,MONTH(K270),DAY(K270)-1)</f>
        <v>44735</v>
      </c>
      <c r="O270" s="67"/>
      <c r="P270" s="82"/>
      <c r="Q270" s="71"/>
      <c r="R270" s="68" t="s">
        <v>238</v>
      </c>
      <c r="S270" s="68" t="s">
        <v>241</v>
      </c>
    </row>
    <row r="271" spans="1:19" ht="25.5" x14ac:dyDescent="0.25">
      <c r="A271" s="59">
        <f>MAX($A$2:$A270)+1</f>
        <v>266</v>
      </c>
      <c r="B271" s="66" t="s">
        <v>428</v>
      </c>
      <c r="C271" s="67">
        <v>36796</v>
      </c>
      <c r="D271" s="68">
        <f t="shared" ca="1" si="9"/>
        <v>22</v>
      </c>
      <c r="E271" s="69" t="s">
        <v>221</v>
      </c>
      <c r="F271" s="70" t="s">
        <v>44</v>
      </c>
      <c r="G271" s="71" t="s">
        <v>400</v>
      </c>
      <c r="H271" s="93" t="s">
        <v>372</v>
      </c>
      <c r="I271" s="71" t="s">
        <v>479</v>
      </c>
      <c r="J271" s="68" t="s">
        <v>335</v>
      </c>
      <c r="K271" s="67">
        <v>43266</v>
      </c>
      <c r="L271" s="463" t="s">
        <v>164</v>
      </c>
      <c r="M271" s="71" t="s">
        <v>103</v>
      </c>
      <c r="N271" s="67">
        <f>DATE(YEAR(O271)+2,MONTH(O271),DAY(O271)-1)</f>
        <v>44899</v>
      </c>
      <c r="O271" s="67">
        <v>44170</v>
      </c>
      <c r="P271" s="77" t="s">
        <v>453</v>
      </c>
      <c r="Q271" s="71" t="s">
        <v>479</v>
      </c>
      <c r="R271" s="68" t="s">
        <v>327</v>
      </c>
      <c r="S271" s="68" t="s">
        <v>241</v>
      </c>
    </row>
    <row r="272" spans="1:19" ht="25.5" x14ac:dyDescent="0.25">
      <c r="A272" s="59">
        <f>MAX($A$2:$A271)+1</f>
        <v>267</v>
      </c>
      <c r="B272" s="66" t="s">
        <v>738</v>
      </c>
      <c r="C272" s="67">
        <v>37769</v>
      </c>
      <c r="D272" s="68">
        <f t="shared" ca="1" si="9"/>
        <v>19</v>
      </c>
      <c r="E272" s="69" t="s">
        <v>221</v>
      </c>
      <c r="F272" s="70" t="s">
        <v>253</v>
      </c>
      <c r="G272" s="71" t="s">
        <v>605</v>
      </c>
      <c r="H272" s="93" t="s">
        <v>166</v>
      </c>
      <c r="I272" s="71" t="s">
        <v>607</v>
      </c>
      <c r="J272" s="68" t="s">
        <v>603</v>
      </c>
      <c r="K272" s="67">
        <v>44206</v>
      </c>
      <c r="L272" s="460" t="s">
        <v>741</v>
      </c>
      <c r="M272" s="71" t="s">
        <v>607</v>
      </c>
      <c r="N272" s="67">
        <f>DATE(YEAR(C272)+16,MONTH(C272),DAY(C272))</f>
        <v>43613</v>
      </c>
      <c r="O272" s="67"/>
      <c r="P272" s="82"/>
      <c r="Q272" s="71"/>
      <c r="R272" s="68" t="s">
        <v>327</v>
      </c>
      <c r="S272" s="68" t="s">
        <v>241</v>
      </c>
    </row>
    <row r="273" spans="1:19" ht="38.25" hidden="1" x14ac:dyDescent="0.25">
      <c r="A273" s="59">
        <f>MAX($A$2:$A272)+1</f>
        <v>268</v>
      </c>
      <c r="B273" s="66" t="s">
        <v>731</v>
      </c>
      <c r="C273" s="67">
        <v>29060</v>
      </c>
      <c r="D273" s="68">
        <f t="shared" ca="1" si="9"/>
        <v>43</v>
      </c>
      <c r="E273" s="69" t="s">
        <v>233</v>
      </c>
      <c r="F273" s="70" t="s">
        <v>253</v>
      </c>
      <c r="G273" s="71" t="s">
        <v>605</v>
      </c>
      <c r="H273" s="93" t="s">
        <v>166</v>
      </c>
      <c r="I273" s="71" t="s">
        <v>607</v>
      </c>
      <c r="J273" s="68" t="s">
        <v>334</v>
      </c>
      <c r="K273" s="67">
        <v>43929</v>
      </c>
      <c r="L273" s="77">
        <v>276</v>
      </c>
      <c r="M273" s="71" t="s">
        <v>744</v>
      </c>
      <c r="N273" s="67">
        <f>DATE(YEAR(O273)+2,MONTH(O273),DAY(O273)-1)</f>
        <v>45336</v>
      </c>
      <c r="O273" s="67">
        <v>44607</v>
      </c>
      <c r="P273" s="77" t="s">
        <v>939</v>
      </c>
      <c r="Q273" s="71" t="s">
        <v>607</v>
      </c>
      <c r="R273" s="68" t="s">
        <v>326</v>
      </c>
      <c r="S273" s="68" t="s">
        <v>240</v>
      </c>
    </row>
    <row r="274" spans="1:19" ht="25.5" hidden="1" x14ac:dyDescent="0.25">
      <c r="A274" s="59">
        <f>MAX($A$2:$A273)+1</f>
        <v>269</v>
      </c>
      <c r="B274" s="66" t="s">
        <v>534</v>
      </c>
      <c r="C274" s="67">
        <v>25621</v>
      </c>
      <c r="D274" s="75">
        <f t="shared" ca="1" si="9"/>
        <v>52</v>
      </c>
      <c r="E274" s="69" t="s">
        <v>233</v>
      </c>
      <c r="F274" s="70" t="s">
        <v>294</v>
      </c>
      <c r="G274" s="71" t="s">
        <v>525</v>
      </c>
      <c r="H274" s="93" t="s">
        <v>166</v>
      </c>
      <c r="I274" s="71" t="s">
        <v>543</v>
      </c>
      <c r="J274" s="68" t="s">
        <v>335</v>
      </c>
      <c r="K274" s="74">
        <v>43367</v>
      </c>
      <c r="L274" s="463" t="s">
        <v>544</v>
      </c>
      <c r="M274" s="71" t="s">
        <v>546</v>
      </c>
      <c r="N274" s="67">
        <f>DATE(YEAR(O274)+2,MONTH(O274),DAY(O274)-1)</f>
        <v>44974</v>
      </c>
      <c r="O274" s="67">
        <v>44245</v>
      </c>
      <c r="P274" s="461" t="s">
        <v>209</v>
      </c>
      <c r="Q274" s="71" t="s">
        <v>543</v>
      </c>
      <c r="R274" s="68" t="s">
        <v>238</v>
      </c>
      <c r="S274" s="68" t="s">
        <v>240</v>
      </c>
    </row>
    <row r="275" spans="1:19" ht="25.5" x14ac:dyDescent="0.25">
      <c r="A275" s="59">
        <f>MAX($A$2:$A274)+1</f>
        <v>270</v>
      </c>
      <c r="B275" s="66" t="s">
        <v>429</v>
      </c>
      <c r="C275" s="67">
        <v>29195</v>
      </c>
      <c r="D275" s="68">
        <f t="shared" ca="1" si="9"/>
        <v>43</v>
      </c>
      <c r="E275" s="69" t="s">
        <v>221</v>
      </c>
      <c r="F275" s="70" t="s">
        <v>44</v>
      </c>
      <c r="G275" s="71" t="s">
        <v>400</v>
      </c>
      <c r="H275" s="93" t="s">
        <v>165</v>
      </c>
      <c r="I275" s="71" t="s">
        <v>479</v>
      </c>
      <c r="J275" s="68" t="s">
        <v>336</v>
      </c>
      <c r="K275" s="67">
        <v>42725</v>
      </c>
      <c r="L275" s="463" t="s">
        <v>449</v>
      </c>
      <c r="M275" s="71" t="s">
        <v>103</v>
      </c>
      <c r="N275" s="67">
        <f>DATE(YEAR(O275)+1,MONTH(O275),DAY(O275)-1)</f>
        <v>43819</v>
      </c>
      <c r="O275" s="67">
        <v>43455</v>
      </c>
      <c r="P275" s="77" t="s">
        <v>456</v>
      </c>
      <c r="Q275" s="71" t="s">
        <v>479</v>
      </c>
      <c r="R275" s="68" t="s">
        <v>327</v>
      </c>
      <c r="S275" s="68" t="s">
        <v>241</v>
      </c>
    </row>
    <row r="276" spans="1:19" ht="25.5" x14ac:dyDescent="0.25">
      <c r="A276" s="59">
        <f>MAX($A$2:$A275)+1</f>
        <v>271</v>
      </c>
      <c r="B276" s="66" t="s">
        <v>447</v>
      </c>
      <c r="C276" s="67">
        <v>24398</v>
      </c>
      <c r="D276" s="68">
        <f t="shared" ca="1" si="9"/>
        <v>56</v>
      </c>
      <c r="E276" s="69" t="s">
        <v>233</v>
      </c>
      <c r="F276" s="70" t="s">
        <v>44</v>
      </c>
      <c r="G276" s="71" t="s">
        <v>400</v>
      </c>
      <c r="H276" s="93" t="s">
        <v>166</v>
      </c>
      <c r="I276" s="71" t="s">
        <v>479</v>
      </c>
      <c r="J276" s="68" t="s">
        <v>336</v>
      </c>
      <c r="K276" s="67">
        <v>44217</v>
      </c>
      <c r="L276" s="463" t="s">
        <v>455</v>
      </c>
      <c r="M276" s="71" t="s">
        <v>103</v>
      </c>
      <c r="N276" s="67">
        <f>DATE(YEAR(K276)+1,MONTH(K276),DAY(K276)-1)</f>
        <v>44581</v>
      </c>
      <c r="O276" s="67"/>
      <c r="P276" s="94"/>
      <c r="Q276" s="73"/>
      <c r="R276" s="68" t="s">
        <v>327</v>
      </c>
      <c r="S276" s="68" t="s">
        <v>241</v>
      </c>
    </row>
    <row r="277" spans="1:19" ht="38.25" x14ac:dyDescent="0.25">
      <c r="A277" s="59">
        <f>MAX($A$2:$A276)+1</f>
        <v>272</v>
      </c>
      <c r="B277" s="66" t="s">
        <v>838</v>
      </c>
      <c r="C277" s="67">
        <v>37483</v>
      </c>
      <c r="D277" s="75">
        <f t="shared" ca="1" si="9"/>
        <v>20</v>
      </c>
      <c r="E277" s="69" t="s">
        <v>221</v>
      </c>
      <c r="F277" s="70" t="s">
        <v>317</v>
      </c>
      <c r="G277" s="71" t="s">
        <v>679</v>
      </c>
      <c r="H277" s="93" t="s">
        <v>374</v>
      </c>
      <c r="I277" s="71" t="s">
        <v>699</v>
      </c>
      <c r="J277" s="68" t="s">
        <v>336</v>
      </c>
      <c r="K277" s="67">
        <v>44309</v>
      </c>
      <c r="L277" s="77" t="s">
        <v>862</v>
      </c>
      <c r="M277" s="71" t="s">
        <v>704</v>
      </c>
      <c r="N277" s="67">
        <f>DATE(YEAR(K277)+1,MONTH(K277),DAY(K277)-1)</f>
        <v>44673</v>
      </c>
      <c r="O277" s="67"/>
      <c r="P277" s="82"/>
      <c r="Q277" s="71"/>
      <c r="R277" s="68" t="s">
        <v>238</v>
      </c>
      <c r="S277" s="68" t="s">
        <v>241</v>
      </c>
    </row>
    <row r="278" spans="1:19" ht="25.5" hidden="1" x14ac:dyDescent="0.25">
      <c r="A278" s="59">
        <f>MAX($A$2:$A277)+1</f>
        <v>273</v>
      </c>
      <c r="B278" s="66" t="s">
        <v>563</v>
      </c>
      <c r="C278" s="67">
        <v>25457</v>
      </c>
      <c r="D278" s="75">
        <f t="shared" ca="1" si="9"/>
        <v>53</v>
      </c>
      <c r="E278" s="69" t="s">
        <v>221</v>
      </c>
      <c r="F278" s="70" t="s">
        <v>303</v>
      </c>
      <c r="G278" s="71" t="s">
        <v>557</v>
      </c>
      <c r="H278" s="93" t="s">
        <v>166</v>
      </c>
      <c r="I278" s="71" t="s">
        <v>582</v>
      </c>
      <c r="J278" s="68" t="s">
        <v>335</v>
      </c>
      <c r="K278" s="67">
        <v>43875</v>
      </c>
      <c r="L278" s="461">
        <v>345</v>
      </c>
      <c r="M278" s="71" t="s">
        <v>561</v>
      </c>
      <c r="N278" s="67">
        <f>DATE(YEAR(O278)+2,MONTH(O278),DAY(O278)-1)</f>
        <v>45373</v>
      </c>
      <c r="O278" s="67">
        <v>44643</v>
      </c>
      <c r="P278" s="77" t="s">
        <v>885</v>
      </c>
      <c r="Q278" s="73" t="s">
        <v>582</v>
      </c>
      <c r="R278" s="68" t="s">
        <v>326</v>
      </c>
      <c r="S278" s="68" t="s">
        <v>240</v>
      </c>
    </row>
    <row r="279" spans="1:19" ht="38.25" x14ac:dyDescent="0.25">
      <c r="A279" s="59">
        <f>MAX($A$2:$A278)+1</f>
        <v>274</v>
      </c>
      <c r="B279" s="66" t="s">
        <v>852</v>
      </c>
      <c r="C279" s="67">
        <v>26059</v>
      </c>
      <c r="D279" s="75">
        <f t="shared" ca="1" si="9"/>
        <v>51</v>
      </c>
      <c r="E279" s="69" t="s">
        <v>221</v>
      </c>
      <c r="F279" s="70" t="s">
        <v>317</v>
      </c>
      <c r="G279" s="71" t="s">
        <v>679</v>
      </c>
      <c r="H279" s="93" t="s">
        <v>372</v>
      </c>
      <c r="I279" s="71" t="s">
        <v>699</v>
      </c>
      <c r="J279" s="68" t="s">
        <v>336</v>
      </c>
      <c r="K279" s="67">
        <v>44371</v>
      </c>
      <c r="L279" s="77" t="s">
        <v>822</v>
      </c>
      <c r="M279" s="71" t="s">
        <v>704</v>
      </c>
      <c r="N279" s="67">
        <f>DATE(YEAR(K279)+1,MONTH(K279),DAY(K279)-1)</f>
        <v>44735</v>
      </c>
      <c r="O279" s="67"/>
      <c r="P279" s="82"/>
      <c r="Q279" s="71"/>
      <c r="R279" s="68" t="s">
        <v>238</v>
      </c>
      <c r="S279" s="68" t="s">
        <v>241</v>
      </c>
    </row>
    <row r="280" spans="1:19" ht="25.5" hidden="1" x14ac:dyDescent="0.25">
      <c r="A280" s="59">
        <f>MAX($A$2:$A279)+1</f>
        <v>275</v>
      </c>
      <c r="B280" s="66" t="s">
        <v>990</v>
      </c>
      <c r="C280" s="67">
        <v>30204</v>
      </c>
      <c r="D280" s="68">
        <f t="shared" ca="1" si="9"/>
        <v>40</v>
      </c>
      <c r="E280" s="69" t="s">
        <v>221</v>
      </c>
      <c r="F280" s="70" t="s">
        <v>299</v>
      </c>
      <c r="G280" s="70" t="s">
        <v>943</v>
      </c>
      <c r="H280" s="98"/>
      <c r="I280" s="71" t="s">
        <v>944</v>
      </c>
      <c r="J280" s="68" t="s">
        <v>336</v>
      </c>
      <c r="K280" s="67">
        <v>44728</v>
      </c>
      <c r="L280" s="77" t="s">
        <v>985</v>
      </c>
      <c r="M280" s="71" t="s">
        <v>945</v>
      </c>
      <c r="N280" s="67">
        <f>DATE(YEAR(K280)+1,MONTH(K280),DAY(K280)-1)</f>
        <v>45092</v>
      </c>
      <c r="O280" s="67"/>
      <c r="P280" s="82"/>
      <c r="Q280" s="71"/>
      <c r="R280" s="68" t="s">
        <v>326</v>
      </c>
      <c r="S280" s="68" t="s">
        <v>240</v>
      </c>
    </row>
    <row r="281" spans="1:19" ht="38.25" hidden="1" x14ac:dyDescent="0.25">
      <c r="A281" s="59">
        <f>MAX($A$2:$A280)+1</f>
        <v>276</v>
      </c>
      <c r="B281" s="66" t="s">
        <v>734</v>
      </c>
      <c r="C281" s="67">
        <v>28928</v>
      </c>
      <c r="D281" s="68">
        <f t="shared" ca="1" si="9"/>
        <v>43</v>
      </c>
      <c r="E281" s="69" t="s">
        <v>233</v>
      </c>
      <c r="F281" s="70" t="s">
        <v>253</v>
      </c>
      <c r="G281" s="71" t="s">
        <v>605</v>
      </c>
      <c r="H281" s="93" t="s">
        <v>166</v>
      </c>
      <c r="I281" s="71" t="s">
        <v>607</v>
      </c>
      <c r="J281" s="68" t="s">
        <v>335</v>
      </c>
      <c r="K281" s="67">
        <v>43171</v>
      </c>
      <c r="L281" s="76" t="s">
        <v>740</v>
      </c>
      <c r="M281" s="71" t="s">
        <v>742</v>
      </c>
      <c r="N281" s="67">
        <f>DATE(YEAR(O281)+2,MONTH(O281),DAY(O281)-1)</f>
        <v>45336</v>
      </c>
      <c r="O281" s="67">
        <v>44607</v>
      </c>
      <c r="P281" s="77" t="s">
        <v>743</v>
      </c>
      <c r="Q281" s="71" t="s">
        <v>607</v>
      </c>
      <c r="R281" s="68" t="s">
        <v>326</v>
      </c>
      <c r="S281" s="68" t="s">
        <v>240</v>
      </c>
    </row>
    <row r="282" spans="1:19" ht="38.25" x14ac:dyDescent="0.25">
      <c r="A282" s="59">
        <f>MAX($A$2:$A281)+1</f>
        <v>277</v>
      </c>
      <c r="B282" s="66" t="s">
        <v>1057</v>
      </c>
      <c r="C282" s="78"/>
      <c r="D282" s="68" t="str">
        <f t="shared" ca="1" si="9"/>
        <v/>
      </c>
      <c r="E282" s="69" t="s">
        <v>221</v>
      </c>
      <c r="F282" s="70" t="s">
        <v>267</v>
      </c>
      <c r="G282" s="70" t="s">
        <v>1065</v>
      </c>
      <c r="H282" s="93" t="s">
        <v>166</v>
      </c>
      <c r="I282" s="71" t="s">
        <v>1067</v>
      </c>
      <c r="J282" s="68" t="s">
        <v>336</v>
      </c>
      <c r="K282" s="67">
        <v>42794</v>
      </c>
      <c r="L282" s="77" t="s">
        <v>897</v>
      </c>
      <c r="M282" s="71" t="s">
        <v>1066</v>
      </c>
      <c r="N282" s="67">
        <f>DATE(YEAR(K282)+1,MONTH(K282),DAY(K282)-1)</f>
        <v>43158</v>
      </c>
      <c r="O282" s="67"/>
      <c r="P282" s="82"/>
      <c r="Q282" s="71"/>
      <c r="R282" s="68" t="s">
        <v>327</v>
      </c>
      <c r="S282" s="68" t="s">
        <v>241</v>
      </c>
    </row>
    <row r="283" spans="1:19" ht="51" x14ac:dyDescent="0.25">
      <c r="A283" s="59">
        <f>MAX($A$2:$A282)+1</f>
        <v>278</v>
      </c>
      <c r="B283" s="66" t="s">
        <v>643</v>
      </c>
      <c r="C283" s="67">
        <v>23185</v>
      </c>
      <c r="D283" s="75">
        <f t="shared" ca="1" si="9"/>
        <v>59</v>
      </c>
      <c r="E283" s="69" t="s">
        <v>221</v>
      </c>
      <c r="F283" s="70" t="s">
        <v>264</v>
      </c>
      <c r="G283" s="71" t="s">
        <v>639</v>
      </c>
      <c r="H283" s="93" t="s">
        <v>374</v>
      </c>
      <c r="I283" s="71" t="s">
        <v>655</v>
      </c>
      <c r="J283" s="68" t="s">
        <v>335</v>
      </c>
      <c r="K283" s="74">
        <v>43397</v>
      </c>
      <c r="L283" s="77">
        <v>541</v>
      </c>
      <c r="M283" s="71" t="s">
        <v>654</v>
      </c>
      <c r="N283" s="67">
        <f>DATE(YEAR(O283)+2,MONTH(O283),DAY(O283)-1)</f>
        <v>44858</v>
      </c>
      <c r="O283" s="74">
        <v>44129</v>
      </c>
      <c r="P283" s="461" t="s">
        <v>150</v>
      </c>
      <c r="Q283" s="71" t="s">
        <v>655</v>
      </c>
      <c r="R283" s="68" t="s">
        <v>327</v>
      </c>
      <c r="S283" s="68" t="s">
        <v>241</v>
      </c>
    </row>
    <row r="284" spans="1:19" ht="38.25" x14ac:dyDescent="0.25">
      <c r="A284" s="59">
        <f>MAX($A$2:$A283)+1</f>
        <v>279</v>
      </c>
      <c r="B284" s="66" t="s">
        <v>1064</v>
      </c>
      <c r="C284" s="78"/>
      <c r="D284" s="68" t="str">
        <f t="shared" ca="1" si="9"/>
        <v/>
      </c>
      <c r="E284" s="69" t="s">
        <v>221</v>
      </c>
      <c r="F284" s="70" t="s">
        <v>267</v>
      </c>
      <c r="G284" s="70" t="s">
        <v>1065</v>
      </c>
      <c r="H284" s="93" t="s">
        <v>166</v>
      </c>
      <c r="I284" s="71" t="s">
        <v>1067</v>
      </c>
      <c r="J284" s="68" t="s">
        <v>336</v>
      </c>
      <c r="K284" s="67">
        <v>42794</v>
      </c>
      <c r="L284" s="77" t="s">
        <v>897</v>
      </c>
      <c r="M284" s="71" t="s">
        <v>1066</v>
      </c>
      <c r="N284" s="67">
        <f>DATE(YEAR(K284)+1,MONTH(K284),DAY(K284)-1)</f>
        <v>43158</v>
      </c>
      <c r="O284" s="67"/>
      <c r="P284" s="82"/>
      <c r="Q284" s="71"/>
      <c r="R284" s="68" t="s">
        <v>327</v>
      </c>
      <c r="S284" s="68" t="s">
        <v>241</v>
      </c>
    </row>
    <row r="285" spans="1:19" ht="38.25" hidden="1" x14ac:dyDescent="0.25">
      <c r="A285" s="59">
        <f>MAX($A$2:$A284)+1</f>
        <v>280</v>
      </c>
      <c r="B285" s="66" t="s">
        <v>460</v>
      </c>
      <c r="C285" s="74">
        <v>25785</v>
      </c>
      <c r="D285" s="75">
        <f t="shared" ca="1" si="9"/>
        <v>52</v>
      </c>
      <c r="E285" s="69" t="s">
        <v>221</v>
      </c>
      <c r="F285" s="70" t="s">
        <v>304</v>
      </c>
      <c r="G285" s="71" t="s">
        <v>461</v>
      </c>
      <c r="H285" s="93" t="s">
        <v>372</v>
      </c>
      <c r="I285" s="71" t="s">
        <v>482</v>
      </c>
      <c r="J285" s="75" t="s">
        <v>334</v>
      </c>
      <c r="K285" s="74">
        <v>44546</v>
      </c>
      <c r="L285" s="79">
        <v>797</v>
      </c>
      <c r="M285" s="71" t="s">
        <v>747</v>
      </c>
      <c r="N285" s="67">
        <f>DATE(YEAR(K285)+2,MONTH(K285),DAY(K285)-1)</f>
        <v>45275</v>
      </c>
      <c r="O285" s="74"/>
      <c r="P285" s="94"/>
      <c r="Q285" s="73"/>
      <c r="R285" s="68" t="s">
        <v>326</v>
      </c>
      <c r="S285" s="68" t="s">
        <v>240</v>
      </c>
    </row>
    <row r="286" spans="1:19" ht="63.75" x14ac:dyDescent="0.25">
      <c r="A286" s="59">
        <f>MAX($A$2:$A285)+1</f>
        <v>281</v>
      </c>
      <c r="B286" s="66" t="s">
        <v>468</v>
      </c>
      <c r="C286" s="74">
        <v>28418</v>
      </c>
      <c r="D286" s="75">
        <f t="shared" ca="1" si="9"/>
        <v>45</v>
      </c>
      <c r="E286" s="69" t="s">
        <v>221</v>
      </c>
      <c r="F286" s="70" t="s">
        <v>304</v>
      </c>
      <c r="G286" s="71" t="s">
        <v>461</v>
      </c>
      <c r="H286" s="93" t="s">
        <v>372</v>
      </c>
      <c r="I286" s="71" t="s">
        <v>482</v>
      </c>
      <c r="J286" s="68" t="s">
        <v>336</v>
      </c>
      <c r="K286" s="74">
        <v>44179</v>
      </c>
      <c r="L286" s="76" t="s">
        <v>463</v>
      </c>
      <c r="M286" s="71" t="s">
        <v>472</v>
      </c>
      <c r="N286" s="67">
        <f>DATE(YEAR(O286)+1,MONTH(O286),DAY(O286)-1)</f>
        <v>44907</v>
      </c>
      <c r="O286" s="74">
        <v>44543</v>
      </c>
      <c r="P286" s="77" t="s">
        <v>169</v>
      </c>
      <c r="Q286" s="71" t="s">
        <v>482</v>
      </c>
      <c r="R286" s="68" t="s">
        <v>326</v>
      </c>
      <c r="S286" s="68" t="s">
        <v>241</v>
      </c>
    </row>
    <row r="287" spans="1:19" ht="63.75" hidden="1" x14ac:dyDescent="0.25">
      <c r="A287" s="59">
        <f>MAX($A$2:$A286)+1</f>
        <v>282</v>
      </c>
      <c r="B287" s="66" t="s">
        <v>467</v>
      </c>
      <c r="C287" s="74">
        <v>30126</v>
      </c>
      <c r="D287" s="75">
        <f t="shared" ca="1" si="9"/>
        <v>40</v>
      </c>
      <c r="E287" s="69" t="s">
        <v>233</v>
      </c>
      <c r="F287" s="70" t="s">
        <v>304</v>
      </c>
      <c r="G287" s="71" t="s">
        <v>461</v>
      </c>
      <c r="H287" s="93" t="s">
        <v>372</v>
      </c>
      <c r="I287" s="71" t="s">
        <v>482</v>
      </c>
      <c r="J287" s="68" t="s">
        <v>335</v>
      </c>
      <c r="K287" s="74">
        <v>44526</v>
      </c>
      <c r="L287" s="76" t="s">
        <v>821</v>
      </c>
      <c r="M287" s="71" t="s">
        <v>472</v>
      </c>
      <c r="N287" s="67">
        <f>DATE(YEAR(O287)+2,MONTH(O287),DAY(O287)-1)</f>
        <v>45620</v>
      </c>
      <c r="O287" s="67">
        <v>44890</v>
      </c>
      <c r="P287" s="77" t="s">
        <v>885</v>
      </c>
      <c r="Q287" s="71" t="s">
        <v>482</v>
      </c>
      <c r="R287" s="68" t="s">
        <v>327</v>
      </c>
      <c r="S287" s="68" t="s">
        <v>240</v>
      </c>
    </row>
    <row r="288" spans="1:19" ht="25.5" hidden="1" x14ac:dyDescent="0.25">
      <c r="A288" s="59">
        <f>MAX($A$2:$A287)+1</f>
        <v>283</v>
      </c>
      <c r="B288" s="66" t="s">
        <v>959</v>
      </c>
      <c r="C288" s="67">
        <v>23292</v>
      </c>
      <c r="D288" s="68">
        <f t="shared" ca="1" si="9"/>
        <v>59</v>
      </c>
      <c r="E288" s="69" t="s">
        <v>221</v>
      </c>
      <c r="F288" s="70" t="s">
        <v>299</v>
      </c>
      <c r="G288" s="70" t="s">
        <v>943</v>
      </c>
      <c r="H288" s="98"/>
      <c r="I288" s="71" t="s">
        <v>944</v>
      </c>
      <c r="J288" s="68" t="s">
        <v>336</v>
      </c>
      <c r="K288" s="67">
        <v>44728</v>
      </c>
      <c r="L288" s="77" t="s">
        <v>960</v>
      </c>
      <c r="M288" s="71" t="s">
        <v>945</v>
      </c>
      <c r="N288" s="67">
        <f>DATE(YEAR(K288)+1,MONTH(K288),DAY(K288)-1)</f>
        <v>45092</v>
      </c>
      <c r="O288" s="67"/>
      <c r="P288" s="82"/>
      <c r="Q288" s="71"/>
      <c r="R288" s="68" t="s">
        <v>326</v>
      </c>
      <c r="S288" s="68" t="s">
        <v>240</v>
      </c>
    </row>
    <row r="289" spans="1:19" ht="38.25" x14ac:dyDescent="0.25">
      <c r="A289" s="59">
        <f>MAX($A$2:$A288)+1</f>
        <v>284</v>
      </c>
      <c r="B289" s="66" t="s">
        <v>485</v>
      </c>
      <c r="C289" s="67">
        <v>36396</v>
      </c>
      <c r="D289" s="68">
        <f t="shared" ca="1" si="9"/>
        <v>23</v>
      </c>
      <c r="E289" s="69" t="s">
        <v>233</v>
      </c>
      <c r="F289" s="70" t="s">
        <v>298</v>
      </c>
      <c r="G289" s="70" t="s">
        <v>489</v>
      </c>
      <c r="H289" s="93" t="s">
        <v>166</v>
      </c>
      <c r="I289" s="71" t="s">
        <v>490</v>
      </c>
      <c r="J289" s="68" t="s">
        <v>336</v>
      </c>
      <c r="K289" s="67">
        <v>44036</v>
      </c>
      <c r="L289" s="79" t="s">
        <v>493</v>
      </c>
      <c r="M289" s="71" t="s">
        <v>491</v>
      </c>
      <c r="N289" s="67">
        <f>DATE(YEAR(K289)+1,MONTH(K289),DAY(K289)-1)</f>
        <v>44400</v>
      </c>
      <c r="O289" s="67"/>
      <c r="P289" s="94"/>
      <c r="Q289" s="73"/>
      <c r="R289" s="68" t="s">
        <v>326</v>
      </c>
      <c r="S289" s="68" t="s">
        <v>241</v>
      </c>
    </row>
    <row r="290" spans="1:19" ht="25.5" hidden="1" x14ac:dyDescent="0.25">
      <c r="A290" s="59">
        <f>MAX($A$2:$A289)+1</f>
        <v>285</v>
      </c>
      <c r="B290" s="66" t="s">
        <v>535</v>
      </c>
      <c r="C290" s="67">
        <v>33168</v>
      </c>
      <c r="D290" s="75">
        <f t="shared" ca="1" si="9"/>
        <v>32</v>
      </c>
      <c r="E290" s="69" t="s">
        <v>233</v>
      </c>
      <c r="F290" s="70" t="s">
        <v>294</v>
      </c>
      <c r="G290" s="71" t="s">
        <v>525</v>
      </c>
      <c r="H290" s="93" t="s">
        <v>166</v>
      </c>
      <c r="I290" s="71" t="s">
        <v>543</v>
      </c>
      <c r="J290" s="68" t="s">
        <v>335</v>
      </c>
      <c r="K290" s="74">
        <v>43367</v>
      </c>
      <c r="L290" s="76" t="s">
        <v>544</v>
      </c>
      <c r="M290" s="71" t="s">
        <v>546</v>
      </c>
      <c r="N290" s="67">
        <f>DATE(YEAR(O290)+2,MONTH(O290),DAY(O290)-1)</f>
        <v>44974</v>
      </c>
      <c r="O290" s="67">
        <v>44245</v>
      </c>
      <c r="P290" s="461" t="s">
        <v>209</v>
      </c>
      <c r="Q290" s="71" t="s">
        <v>543</v>
      </c>
      <c r="R290" s="68" t="s">
        <v>238</v>
      </c>
      <c r="S290" s="68" t="s">
        <v>240</v>
      </c>
    </row>
    <row r="291" spans="1:19" ht="38.25" hidden="1" x14ac:dyDescent="0.25">
      <c r="A291" s="59">
        <f>MAX($A$2:$A290)+1</f>
        <v>286</v>
      </c>
      <c r="B291" s="66" t="s">
        <v>1037</v>
      </c>
      <c r="C291" s="67">
        <v>36537</v>
      </c>
      <c r="D291" s="68">
        <f t="shared" ca="1" si="9"/>
        <v>23</v>
      </c>
      <c r="E291" s="69" t="s">
        <v>233</v>
      </c>
      <c r="F291" s="70" t="s">
        <v>257</v>
      </c>
      <c r="G291" s="71" t="s">
        <v>1032</v>
      </c>
      <c r="H291" s="93" t="s">
        <v>165</v>
      </c>
      <c r="I291" s="71" t="s">
        <v>554</v>
      </c>
      <c r="J291" s="68" t="s">
        <v>336</v>
      </c>
      <c r="K291" s="67">
        <v>44671</v>
      </c>
      <c r="L291" s="77" t="s">
        <v>1031</v>
      </c>
      <c r="M291" s="71" t="s">
        <v>1033</v>
      </c>
      <c r="N291" s="67">
        <f>DATE(YEAR(K291)+1,MONTH(K291),DAY(K291)-1)</f>
        <v>45035</v>
      </c>
      <c r="O291" s="67"/>
      <c r="P291" s="82"/>
      <c r="Q291" s="71"/>
      <c r="R291" s="68" t="s">
        <v>326</v>
      </c>
      <c r="S291" s="68" t="s">
        <v>240</v>
      </c>
    </row>
    <row r="292" spans="1:19" ht="25.5" hidden="1" x14ac:dyDescent="0.25">
      <c r="A292" s="59">
        <f>MAX($A$2:$A291)+1</f>
        <v>287</v>
      </c>
      <c r="B292" s="66" t="s">
        <v>1021</v>
      </c>
      <c r="C292" s="67">
        <v>29913</v>
      </c>
      <c r="D292" s="68">
        <f t="shared" ca="1" si="9"/>
        <v>41</v>
      </c>
      <c r="E292" s="69" t="s">
        <v>221</v>
      </c>
      <c r="F292" s="70" t="s">
        <v>277</v>
      </c>
      <c r="G292" s="70" t="s">
        <v>999</v>
      </c>
      <c r="H292" s="93" t="s">
        <v>165</v>
      </c>
      <c r="I292" s="71" t="s">
        <v>1000</v>
      </c>
      <c r="J292" s="68" t="s">
        <v>336</v>
      </c>
      <c r="K292" s="67">
        <v>44363</v>
      </c>
      <c r="L292" s="77" t="s">
        <v>1002</v>
      </c>
      <c r="M292" s="71" t="s">
        <v>1001</v>
      </c>
      <c r="N292" s="67">
        <f>DATE(YEAR(O292)+1,MONTH(O292),DAY(O292)-1)</f>
        <v>45093</v>
      </c>
      <c r="O292" s="67">
        <v>44729</v>
      </c>
      <c r="P292" s="77" t="s">
        <v>1041</v>
      </c>
      <c r="Q292" s="71" t="s">
        <v>1000</v>
      </c>
      <c r="R292" s="68" t="s">
        <v>326</v>
      </c>
      <c r="S292" s="68" t="s">
        <v>240</v>
      </c>
    </row>
    <row r="293" spans="1:19" ht="38.25" hidden="1" x14ac:dyDescent="0.25">
      <c r="A293" s="59">
        <f>MAX($A$2:$A292)+1</f>
        <v>288</v>
      </c>
      <c r="B293" s="66" t="s">
        <v>735</v>
      </c>
      <c r="C293" s="67">
        <v>26120</v>
      </c>
      <c r="D293" s="68">
        <f t="shared" ca="1" si="9"/>
        <v>51</v>
      </c>
      <c r="E293" s="69" t="s">
        <v>221</v>
      </c>
      <c r="F293" s="70" t="s">
        <v>253</v>
      </c>
      <c r="G293" s="71" t="s">
        <v>605</v>
      </c>
      <c r="H293" s="93" t="s">
        <v>166</v>
      </c>
      <c r="I293" s="71" t="s">
        <v>607</v>
      </c>
      <c r="J293" s="68" t="s">
        <v>335</v>
      </c>
      <c r="K293" s="67">
        <v>43171</v>
      </c>
      <c r="L293" s="76" t="s">
        <v>740</v>
      </c>
      <c r="M293" s="71" t="s">
        <v>742</v>
      </c>
      <c r="N293" s="67">
        <f>DATE(YEAR(O293)+2,MONTH(O293),DAY(O293)-1)</f>
        <v>45336</v>
      </c>
      <c r="O293" s="67">
        <v>44607</v>
      </c>
      <c r="P293" s="77" t="s">
        <v>743</v>
      </c>
      <c r="Q293" s="71" t="s">
        <v>607</v>
      </c>
      <c r="R293" s="68" t="s">
        <v>326</v>
      </c>
      <c r="S293" s="68" t="s">
        <v>240</v>
      </c>
    </row>
    <row r="294" spans="1:19" ht="25.5" hidden="1" x14ac:dyDescent="0.25">
      <c r="A294" s="59">
        <f>MAX($A$2:$A293)+1</f>
        <v>289</v>
      </c>
      <c r="B294" s="66" t="s">
        <v>430</v>
      </c>
      <c r="C294" s="67">
        <v>27247</v>
      </c>
      <c r="D294" s="68">
        <f t="shared" ca="1" si="9"/>
        <v>48</v>
      </c>
      <c r="E294" s="69" t="s">
        <v>221</v>
      </c>
      <c r="F294" s="70" t="s">
        <v>44</v>
      </c>
      <c r="G294" s="71" t="s">
        <v>404</v>
      </c>
      <c r="H294" s="93" t="s">
        <v>166</v>
      </c>
      <c r="I294" s="71" t="s">
        <v>479</v>
      </c>
      <c r="J294" s="68" t="s">
        <v>335</v>
      </c>
      <c r="K294" s="67">
        <v>43500</v>
      </c>
      <c r="L294" s="76" t="s">
        <v>452</v>
      </c>
      <c r="M294" s="71" t="s">
        <v>103</v>
      </c>
      <c r="N294" s="67">
        <f>DATE(YEAR(O294)+2,MONTH(O294),DAY(O294)-1)</f>
        <v>44969</v>
      </c>
      <c r="O294" s="67">
        <v>44240</v>
      </c>
      <c r="P294" s="76" t="s">
        <v>450</v>
      </c>
      <c r="Q294" s="71" t="s">
        <v>479</v>
      </c>
      <c r="R294" s="68" t="s">
        <v>327</v>
      </c>
      <c r="S294" s="68" t="s">
        <v>240</v>
      </c>
    </row>
    <row r="295" spans="1:19" ht="25.5" x14ac:dyDescent="0.25">
      <c r="A295" s="59">
        <f>MAX($A$2:$A294)+1</f>
        <v>290</v>
      </c>
      <c r="B295" s="66" t="s">
        <v>613</v>
      </c>
      <c r="C295" s="67">
        <v>37390</v>
      </c>
      <c r="D295" s="75">
        <f t="shared" ca="1" si="9"/>
        <v>20</v>
      </c>
      <c r="E295" s="69" t="s">
        <v>221</v>
      </c>
      <c r="F295" s="70" t="s">
        <v>100</v>
      </c>
      <c r="G295" s="70" t="s">
        <v>99</v>
      </c>
      <c r="H295" s="93" t="s">
        <v>165</v>
      </c>
      <c r="I295" s="71" t="s">
        <v>628</v>
      </c>
      <c r="J295" s="68" t="s">
        <v>336</v>
      </c>
      <c r="K295" s="67">
        <v>43782</v>
      </c>
      <c r="L295" s="77" t="s">
        <v>626</v>
      </c>
      <c r="M295" s="71" t="s">
        <v>629</v>
      </c>
      <c r="N295" s="67">
        <f>DATE(YEAR(K295)+1,MONTH(K295),DAY(K295)-1)</f>
        <v>44147</v>
      </c>
      <c r="O295" s="67"/>
      <c r="P295" s="94"/>
      <c r="Q295" s="71"/>
      <c r="R295" s="68" t="s">
        <v>326</v>
      </c>
      <c r="S295" s="68" t="s">
        <v>241</v>
      </c>
    </row>
    <row r="296" spans="1:19" ht="38.25" hidden="1" x14ac:dyDescent="0.25">
      <c r="A296" s="59">
        <f>MAX($A$2:$A295)+1</f>
        <v>291</v>
      </c>
      <c r="B296" s="66" t="s">
        <v>839</v>
      </c>
      <c r="C296" s="67">
        <v>37173</v>
      </c>
      <c r="D296" s="75">
        <f t="shared" ref="D296:D359" ca="1" si="10">IF(OR(ISERROR(YEAR(C296)),ISBLANK(C296)),"",YEAR(TODAY()-C296)-1900)</f>
        <v>21</v>
      </c>
      <c r="E296" s="69" t="s">
        <v>221</v>
      </c>
      <c r="F296" s="70" t="s">
        <v>317</v>
      </c>
      <c r="G296" s="71" t="s">
        <v>679</v>
      </c>
      <c r="H296" s="93" t="s">
        <v>372</v>
      </c>
      <c r="I296" s="71" t="s">
        <v>699</v>
      </c>
      <c r="J296" s="68" t="s">
        <v>335</v>
      </c>
      <c r="K296" s="67">
        <v>44715</v>
      </c>
      <c r="L296" s="77" t="s">
        <v>1045</v>
      </c>
      <c r="M296" s="71" t="s">
        <v>704</v>
      </c>
      <c r="N296" s="67">
        <f>DATE(YEAR(K296)+2,MONTH(K296),DAY(K296)-1)</f>
        <v>45445</v>
      </c>
      <c r="O296" s="67"/>
      <c r="P296" s="82"/>
      <c r="Q296" s="71"/>
      <c r="R296" s="68" t="s">
        <v>238</v>
      </c>
      <c r="S296" s="68" t="s">
        <v>240</v>
      </c>
    </row>
    <row r="297" spans="1:19" ht="38.25" x14ac:dyDescent="0.25">
      <c r="A297" s="59">
        <f>MAX($A$2:$A296)+1</f>
        <v>292</v>
      </c>
      <c r="B297" s="73" t="s">
        <v>698</v>
      </c>
      <c r="C297" s="67">
        <v>24933</v>
      </c>
      <c r="D297" s="75">
        <f t="shared" ca="1" si="10"/>
        <v>54</v>
      </c>
      <c r="E297" s="95" t="s">
        <v>221</v>
      </c>
      <c r="F297" s="70" t="s">
        <v>317</v>
      </c>
      <c r="G297" s="71" t="s">
        <v>679</v>
      </c>
      <c r="H297" s="93" t="s">
        <v>166</v>
      </c>
      <c r="I297" s="71" t="s">
        <v>699</v>
      </c>
      <c r="J297" s="68" t="s">
        <v>336</v>
      </c>
      <c r="K297" s="67">
        <v>43066</v>
      </c>
      <c r="L297" s="77" t="s">
        <v>707</v>
      </c>
      <c r="M297" s="71" t="s">
        <v>704</v>
      </c>
      <c r="N297" s="67">
        <f>DATE(YEAR(K297)+1,MONTH(K297),DAY(K297)-1)</f>
        <v>43430</v>
      </c>
      <c r="O297" s="67"/>
      <c r="P297" s="82"/>
      <c r="Q297" s="71"/>
      <c r="R297" s="68"/>
      <c r="S297" s="68" t="s">
        <v>241</v>
      </c>
    </row>
    <row r="298" spans="1:19" ht="25.5" hidden="1" x14ac:dyDescent="0.25">
      <c r="A298" s="59">
        <f>MAX($A$2:$A297)+1</f>
        <v>293</v>
      </c>
      <c r="B298" s="66" t="s">
        <v>656</v>
      </c>
      <c r="C298" s="67">
        <v>26467</v>
      </c>
      <c r="D298" s="75">
        <f t="shared" ca="1" si="10"/>
        <v>50</v>
      </c>
      <c r="E298" s="69" t="s">
        <v>221</v>
      </c>
      <c r="F298" s="70" t="s">
        <v>323</v>
      </c>
      <c r="G298" s="71" t="s">
        <v>896</v>
      </c>
      <c r="H298" s="93" t="s">
        <v>375</v>
      </c>
      <c r="I298" s="71" t="s">
        <v>661</v>
      </c>
      <c r="J298" s="68" t="s">
        <v>335</v>
      </c>
      <c r="K298" s="67">
        <v>44662</v>
      </c>
      <c r="L298" s="76" t="s">
        <v>897</v>
      </c>
      <c r="M298" s="71" t="s">
        <v>898</v>
      </c>
      <c r="N298" s="67">
        <f>DATE(YEAR(K298)+2,MONTH(K298),DAY(K298)-1)</f>
        <v>45392</v>
      </c>
      <c r="O298" s="67"/>
      <c r="P298" s="94"/>
      <c r="Q298" s="71"/>
      <c r="R298" s="68" t="s">
        <v>327</v>
      </c>
      <c r="S298" s="68" t="s">
        <v>240</v>
      </c>
    </row>
    <row r="299" spans="1:19" ht="25.5" hidden="1" x14ac:dyDescent="0.25">
      <c r="A299" s="59">
        <f>MAX($A$2:$A298)+1</f>
        <v>294</v>
      </c>
      <c r="B299" s="66" t="s">
        <v>431</v>
      </c>
      <c r="C299" s="67">
        <v>37454</v>
      </c>
      <c r="D299" s="68">
        <f t="shared" ca="1" si="10"/>
        <v>20</v>
      </c>
      <c r="E299" s="69" t="s">
        <v>233</v>
      </c>
      <c r="F299" s="70" t="s">
        <v>44</v>
      </c>
      <c r="G299" s="71" t="s">
        <v>234</v>
      </c>
      <c r="H299" s="93" t="s">
        <v>165</v>
      </c>
      <c r="I299" s="71" t="s">
        <v>479</v>
      </c>
      <c r="J299" s="68" t="s">
        <v>335</v>
      </c>
      <c r="K299" s="67">
        <v>44264</v>
      </c>
      <c r="L299" s="76" t="s">
        <v>663</v>
      </c>
      <c r="M299" s="71" t="s">
        <v>152</v>
      </c>
      <c r="N299" s="67">
        <f>DATE(YEAR(K299)+2,MONTH(K299),DAY(K299)-1)</f>
        <v>44993</v>
      </c>
      <c r="O299" s="67">
        <v>43678</v>
      </c>
      <c r="P299" s="77" t="s">
        <v>168</v>
      </c>
      <c r="Q299" s="71" t="s">
        <v>479</v>
      </c>
      <c r="R299" s="68" t="s">
        <v>327</v>
      </c>
      <c r="S299" s="68" t="s">
        <v>240</v>
      </c>
    </row>
    <row r="300" spans="1:19" ht="25.5" x14ac:dyDescent="0.25">
      <c r="A300" s="59">
        <f>MAX($A$2:$A299)+1</f>
        <v>295</v>
      </c>
      <c r="B300" s="66" t="s">
        <v>448</v>
      </c>
      <c r="C300" s="67">
        <v>24814</v>
      </c>
      <c r="D300" s="68">
        <f t="shared" ca="1" si="10"/>
        <v>55</v>
      </c>
      <c r="E300" s="69" t="s">
        <v>221</v>
      </c>
      <c r="F300" s="70" t="s">
        <v>44</v>
      </c>
      <c r="G300" s="71" t="s">
        <v>235</v>
      </c>
      <c r="H300" s="93" t="s">
        <v>166</v>
      </c>
      <c r="I300" s="71" t="s">
        <v>479</v>
      </c>
      <c r="J300" s="68" t="s">
        <v>336</v>
      </c>
      <c r="K300" s="67">
        <v>44217</v>
      </c>
      <c r="L300" s="76" t="s">
        <v>455</v>
      </c>
      <c r="M300" s="71" t="s">
        <v>103</v>
      </c>
      <c r="N300" s="67">
        <f>DATE(YEAR(K300)+1,MONTH(K300),DAY(K300)-1)</f>
        <v>44581</v>
      </c>
      <c r="O300" s="67"/>
      <c r="P300" s="94"/>
      <c r="Q300" s="73"/>
      <c r="R300" s="68" t="s">
        <v>327</v>
      </c>
      <c r="S300" s="68" t="s">
        <v>241</v>
      </c>
    </row>
    <row r="301" spans="1:19" ht="51" hidden="1" x14ac:dyDescent="0.25">
      <c r="A301" s="59">
        <f>MAX($A$2:$A300)+1</f>
        <v>296</v>
      </c>
      <c r="B301" s="66" t="s">
        <v>521</v>
      </c>
      <c r="C301" s="74">
        <v>30176</v>
      </c>
      <c r="D301" s="75">
        <f t="shared" ca="1" si="10"/>
        <v>40</v>
      </c>
      <c r="E301" s="69" t="s">
        <v>233</v>
      </c>
      <c r="F301" s="70" t="s">
        <v>282</v>
      </c>
      <c r="G301" s="71" t="s">
        <v>510</v>
      </c>
      <c r="H301" s="93" t="s">
        <v>372</v>
      </c>
      <c r="I301" s="71" t="s">
        <v>511</v>
      </c>
      <c r="J301" s="68" t="s">
        <v>335</v>
      </c>
      <c r="K301" s="67">
        <v>44683</v>
      </c>
      <c r="L301" s="77" t="s">
        <v>882</v>
      </c>
      <c r="M301" s="71" t="s">
        <v>520</v>
      </c>
      <c r="N301" s="67">
        <f>DATE(YEAR(K301)+2,MONTH(K301),DAY(K301)-1)</f>
        <v>45413</v>
      </c>
      <c r="O301" s="67"/>
      <c r="P301" s="94"/>
      <c r="Q301" s="73"/>
      <c r="R301" s="68" t="s">
        <v>327</v>
      </c>
      <c r="S301" s="68" t="s">
        <v>240</v>
      </c>
    </row>
    <row r="302" spans="1:19" ht="38.25" x14ac:dyDescent="0.25">
      <c r="A302" s="59">
        <f>MAX($A$2:$A301)+1</f>
        <v>297</v>
      </c>
      <c r="B302" s="66" t="s">
        <v>360</v>
      </c>
      <c r="C302" s="67">
        <v>27834</v>
      </c>
      <c r="D302" s="68">
        <f t="shared" ca="1" si="10"/>
        <v>46</v>
      </c>
      <c r="E302" s="69" t="s">
        <v>221</v>
      </c>
      <c r="F302" s="70" t="s">
        <v>272</v>
      </c>
      <c r="G302" s="71" t="s">
        <v>328</v>
      </c>
      <c r="H302" s="93" t="s">
        <v>165</v>
      </c>
      <c r="I302" s="71" t="s">
        <v>480</v>
      </c>
      <c r="J302" s="68" t="s">
        <v>335</v>
      </c>
      <c r="K302" s="67">
        <v>43399</v>
      </c>
      <c r="L302" s="462">
        <v>172</v>
      </c>
      <c r="M302" s="71" t="s">
        <v>358</v>
      </c>
      <c r="N302" s="67">
        <f>DATE(YEAR(O302)+2,MONTH(O302),DAY(O302)-1)</f>
        <v>44859</v>
      </c>
      <c r="O302" s="67">
        <v>44130</v>
      </c>
      <c r="P302" s="461">
        <v>2</v>
      </c>
      <c r="Q302" s="71" t="s">
        <v>480</v>
      </c>
      <c r="R302" s="68" t="s">
        <v>326</v>
      </c>
      <c r="S302" s="68" t="s">
        <v>241</v>
      </c>
    </row>
    <row r="303" spans="1:19" ht="38.25" x14ac:dyDescent="0.25">
      <c r="A303" s="59">
        <f>MAX($A$2:$A302)+1</f>
        <v>298</v>
      </c>
      <c r="B303" s="66" t="s">
        <v>365</v>
      </c>
      <c r="C303" s="67">
        <v>37567</v>
      </c>
      <c r="D303" s="68">
        <f t="shared" ca="1" si="10"/>
        <v>20</v>
      </c>
      <c r="E303" s="69" t="s">
        <v>221</v>
      </c>
      <c r="F303" s="70" t="s">
        <v>272</v>
      </c>
      <c r="G303" s="71" t="s">
        <v>328</v>
      </c>
      <c r="H303" s="93" t="s">
        <v>165</v>
      </c>
      <c r="I303" s="71" t="s">
        <v>480</v>
      </c>
      <c r="J303" s="68" t="s">
        <v>335</v>
      </c>
      <c r="K303" s="67">
        <v>43794</v>
      </c>
      <c r="L303" s="462">
        <v>187</v>
      </c>
      <c r="M303" s="71" t="s">
        <v>358</v>
      </c>
      <c r="N303" s="67">
        <f t="shared" ref="N303:N308" si="11">DATE(YEAR(K303)+2,MONTH(K303),DAY(K303)-1)</f>
        <v>44524</v>
      </c>
      <c r="O303" s="67"/>
      <c r="P303" s="82"/>
      <c r="Q303" s="73"/>
      <c r="R303" s="68" t="s">
        <v>326</v>
      </c>
      <c r="S303" s="68" t="s">
        <v>241</v>
      </c>
    </row>
    <row r="304" spans="1:19" ht="25.5" x14ac:dyDescent="0.25">
      <c r="A304" s="59">
        <f>MAX($A$2:$A303)+1</f>
        <v>299</v>
      </c>
      <c r="B304" s="66" t="s">
        <v>623</v>
      </c>
      <c r="C304" s="67">
        <v>31888</v>
      </c>
      <c r="D304" s="75">
        <f t="shared" ca="1" si="10"/>
        <v>35</v>
      </c>
      <c r="E304" s="69" t="s">
        <v>221</v>
      </c>
      <c r="F304" s="70" t="s">
        <v>100</v>
      </c>
      <c r="G304" s="70" t="s">
        <v>99</v>
      </c>
      <c r="H304" s="93" t="s">
        <v>166</v>
      </c>
      <c r="I304" s="71" t="s">
        <v>628</v>
      </c>
      <c r="J304" s="68" t="s">
        <v>335</v>
      </c>
      <c r="K304" s="67">
        <v>43812</v>
      </c>
      <c r="L304" s="77" t="s">
        <v>627</v>
      </c>
      <c r="M304" s="71" t="s">
        <v>629</v>
      </c>
      <c r="N304" s="67">
        <f t="shared" si="11"/>
        <v>44542</v>
      </c>
      <c r="O304" s="67"/>
      <c r="P304" s="94"/>
      <c r="Q304" s="71"/>
      <c r="R304" s="68" t="s">
        <v>327</v>
      </c>
      <c r="S304" s="68" t="s">
        <v>241</v>
      </c>
    </row>
    <row r="305" spans="1:19" ht="38.25" x14ac:dyDescent="0.25">
      <c r="A305" s="59">
        <f>MAX($A$2:$A304)+1</f>
        <v>300</v>
      </c>
      <c r="B305" s="66" t="s">
        <v>672</v>
      </c>
      <c r="C305" s="67">
        <v>30472</v>
      </c>
      <c r="D305" s="75">
        <f t="shared" ca="1" si="10"/>
        <v>39</v>
      </c>
      <c r="E305" s="69" t="s">
        <v>221</v>
      </c>
      <c r="F305" s="70" t="s">
        <v>266</v>
      </c>
      <c r="G305" s="71" t="s">
        <v>664</v>
      </c>
      <c r="H305" s="93" t="s">
        <v>677</v>
      </c>
      <c r="I305" s="71" t="s">
        <v>673</v>
      </c>
      <c r="J305" s="68" t="s">
        <v>334</v>
      </c>
      <c r="K305" s="92">
        <v>44095</v>
      </c>
      <c r="L305" s="76" t="s">
        <v>665</v>
      </c>
      <c r="M305" s="71" t="s">
        <v>666</v>
      </c>
      <c r="N305" s="67">
        <f t="shared" si="11"/>
        <v>44824</v>
      </c>
      <c r="O305" s="67"/>
      <c r="P305" s="94"/>
      <c r="Q305" s="71"/>
      <c r="R305" s="68" t="s">
        <v>326</v>
      </c>
      <c r="S305" s="68" t="s">
        <v>241</v>
      </c>
    </row>
    <row r="306" spans="1:19" ht="38.25" x14ac:dyDescent="0.25">
      <c r="A306" s="59">
        <f>MAX($A$2:$A305)+1</f>
        <v>301</v>
      </c>
      <c r="B306" s="66" t="s">
        <v>504</v>
      </c>
      <c r="C306" s="67">
        <v>33176</v>
      </c>
      <c r="D306" s="75">
        <f t="shared" ca="1" si="10"/>
        <v>32</v>
      </c>
      <c r="E306" s="69" t="s">
        <v>221</v>
      </c>
      <c r="F306" s="70" t="s">
        <v>262</v>
      </c>
      <c r="G306" s="71" t="s">
        <v>495</v>
      </c>
      <c r="H306" s="93" t="s">
        <v>166</v>
      </c>
      <c r="I306" s="71" t="s">
        <v>496</v>
      </c>
      <c r="J306" s="68" t="s">
        <v>334</v>
      </c>
      <c r="K306" s="67">
        <v>44068</v>
      </c>
      <c r="L306" s="77">
        <v>255</v>
      </c>
      <c r="M306" s="71" t="s">
        <v>497</v>
      </c>
      <c r="N306" s="67">
        <f t="shared" si="11"/>
        <v>44797</v>
      </c>
      <c r="O306" s="67"/>
      <c r="P306" s="94"/>
      <c r="Q306" s="73"/>
      <c r="R306" s="68" t="s">
        <v>326</v>
      </c>
      <c r="S306" s="68" t="s">
        <v>241</v>
      </c>
    </row>
    <row r="307" spans="1:19" ht="25.5" hidden="1" x14ac:dyDescent="0.25">
      <c r="A307" s="59">
        <f>MAX($A$2:$A306)+1</f>
        <v>302</v>
      </c>
      <c r="B307" s="66" t="s">
        <v>727</v>
      </c>
      <c r="C307" s="67">
        <v>26905</v>
      </c>
      <c r="D307" s="75">
        <f t="shared" ca="1" si="10"/>
        <v>49</v>
      </c>
      <c r="E307" s="69" t="s">
        <v>221</v>
      </c>
      <c r="F307" s="70" t="s">
        <v>282</v>
      </c>
      <c r="G307" s="71" t="s">
        <v>510</v>
      </c>
      <c r="H307" s="93" t="s">
        <v>372</v>
      </c>
      <c r="I307" s="71" t="s">
        <v>511</v>
      </c>
      <c r="J307" s="68" t="s">
        <v>334</v>
      </c>
      <c r="K307" s="67">
        <v>44348</v>
      </c>
      <c r="L307" s="77" t="s">
        <v>729</v>
      </c>
      <c r="M307" s="71" t="s">
        <v>512</v>
      </c>
      <c r="N307" s="67">
        <f t="shared" si="11"/>
        <v>45077</v>
      </c>
      <c r="O307" s="67"/>
      <c r="P307" s="82"/>
      <c r="Q307" s="71"/>
      <c r="R307" s="68" t="s">
        <v>327</v>
      </c>
      <c r="S307" s="68" t="s">
        <v>240</v>
      </c>
    </row>
    <row r="308" spans="1:19" ht="38.25" hidden="1" x14ac:dyDescent="0.25">
      <c r="A308" s="59">
        <f>MAX($A$2:$A307)+1</f>
        <v>303</v>
      </c>
      <c r="B308" s="66" t="s">
        <v>710</v>
      </c>
      <c r="C308" s="67">
        <v>26165</v>
      </c>
      <c r="D308" s="75">
        <f t="shared" ca="1" si="10"/>
        <v>51</v>
      </c>
      <c r="E308" s="69" t="s">
        <v>221</v>
      </c>
      <c r="F308" s="70" t="s">
        <v>306</v>
      </c>
      <c r="G308" s="70" t="s">
        <v>584</v>
      </c>
      <c r="H308" s="93" t="s">
        <v>713</v>
      </c>
      <c r="I308" s="71" t="s">
        <v>712</v>
      </c>
      <c r="J308" s="68" t="s">
        <v>335</v>
      </c>
      <c r="K308" s="67">
        <v>44781</v>
      </c>
      <c r="L308" s="77" t="s">
        <v>1025</v>
      </c>
      <c r="M308" s="71" t="s">
        <v>746</v>
      </c>
      <c r="N308" s="67">
        <f t="shared" si="11"/>
        <v>45511</v>
      </c>
      <c r="O308" s="67"/>
      <c r="P308" s="82"/>
      <c r="Q308" s="71"/>
      <c r="R308" s="68" t="s">
        <v>327</v>
      </c>
      <c r="S308" s="68" t="s">
        <v>240</v>
      </c>
    </row>
    <row r="309" spans="1:19" ht="25.5" hidden="1" x14ac:dyDescent="0.25">
      <c r="A309" s="59">
        <f>MAX($A$2:$A308)+1</f>
        <v>304</v>
      </c>
      <c r="B309" s="66" t="s">
        <v>942</v>
      </c>
      <c r="C309" s="67">
        <v>28612</v>
      </c>
      <c r="D309" s="68">
        <f t="shared" ca="1" si="10"/>
        <v>44</v>
      </c>
      <c r="E309" s="69" t="s">
        <v>221</v>
      </c>
      <c r="F309" s="70" t="s">
        <v>299</v>
      </c>
      <c r="G309" s="70" t="s">
        <v>943</v>
      </c>
      <c r="H309" s="93" t="s">
        <v>374</v>
      </c>
      <c r="I309" s="71" t="s">
        <v>944</v>
      </c>
      <c r="J309" s="68" t="s">
        <v>336</v>
      </c>
      <c r="K309" s="67">
        <v>44728</v>
      </c>
      <c r="L309" s="77" t="s">
        <v>946</v>
      </c>
      <c r="M309" s="71" t="s">
        <v>945</v>
      </c>
      <c r="N309" s="67">
        <f>DATE(YEAR(K309)+1,MONTH(K309),DAY(K309)-1)</f>
        <v>45092</v>
      </c>
      <c r="O309" s="67"/>
      <c r="P309" s="82"/>
      <c r="Q309" s="71"/>
      <c r="R309" s="68" t="s">
        <v>326</v>
      </c>
      <c r="S309" s="68" t="s">
        <v>240</v>
      </c>
    </row>
    <row r="310" spans="1:19" ht="38.25" x14ac:dyDescent="0.25">
      <c r="A310" s="59">
        <f>MAX($A$2:$A309)+1</f>
        <v>305</v>
      </c>
      <c r="B310" s="66" t="s">
        <v>853</v>
      </c>
      <c r="C310" s="67">
        <v>28460</v>
      </c>
      <c r="D310" s="75">
        <f t="shared" ca="1" si="10"/>
        <v>45</v>
      </c>
      <c r="E310" s="69" t="s">
        <v>221</v>
      </c>
      <c r="F310" s="70" t="s">
        <v>317</v>
      </c>
      <c r="G310" s="71" t="s">
        <v>679</v>
      </c>
      <c r="H310" s="93" t="s">
        <v>372</v>
      </c>
      <c r="I310" s="71" t="s">
        <v>699</v>
      </c>
      <c r="J310" s="68" t="s">
        <v>336</v>
      </c>
      <c r="K310" s="67">
        <v>44371</v>
      </c>
      <c r="L310" s="77" t="s">
        <v>822</v>
      </c>
      <c r="M310" s="71" t="s">
        <v>704</v>
      </c>
      <c r="N310" s="67">
        <f>DATE(YEAR(K310)+1,MONTH(K310),DAY(K310)-1)</f>
        <v>44735</v>
      </c>
      <c r="O310" s="67"/>
      <c r="P310" s="82"/>
      <c r="Q310" s="71"/>
      <c r="R310" s="68" t="s">
        <v>238</v>
      </c>
      <c r="S310" s="68" t="s">
        <v>241</v>
      </c>
    </row>
    <row r="311" spans="1:19" ht="25.5" hidden="1" x14ac:dyDescent="0.25">
      <c r="A311" s="59">
        <f>MAX($A$2:$A310)+1</f>
        <v>306</v>
      </c>
      <c r="B311" s="66" t="s">
        <v>916</v>
      </c>
      <c r="C311" s="78"/>
      <c r="D311" s="68" t="str">
        <f t="shared" ca="1" si="10"/>
        <v/>
      </c>
      <c r="E311" s="69" t="s">
        <v>221</v>
      </c>
      <c r="F311" s="70" t="s">
        <v>323</v>
      </c>
      <c r="G311" s="71" t="s">
        <v>896</v>
      </c>
      <c r="H311" s="93" t="s">
        <v>375</v>
      </c>
      <c r="I311" s="71" t="s">
        <v>661</v>
      </c>
      <c r="J311" s="68" t="s">
        <v>336</v>
      </c>
      <c r="K311" s="67">
        <v>44693</v>
      </c>
      <c r="L311" s="77" t="s">
        <v>920</v>
      </c>
      <c r="M311" s="71" t="s">
        <v>898</v>
      </c>
      <c r="N311" s="67">
        <f>DATE(YEAR(K311)+1,MONTH(K311),DAY(K311)-1)</f>
        <v>45057</v>
      </c>
      <c r="O311" s="67"/>
      <c r="P311" s="82"/>
      <c r="Q311" s="71"/>
      <c r="R311" s="68" t="s">
        <v>327</v>
      </c>
      <c r="S311" s="68" t="s">
        <v>240</v>
      </c>
    </row>
    <row r="312" spans="1:19" ht="25.5" x14ac:dyDescent="0.25">
      <c r="A312" s="59">
        <f>MAX($A$2:$A311)+1</f>
        <v>307</v>
      </c>
      <c r="B312" s="66" t="s">
        <v>739</v>
      </c>
      <c r="C312" s="67">
        <v>37955</v>
      </c>
      <c r="D312" s="68">
        <f t="shared" ca="1" si="10"/>
        <v>19</v>
      </c>
      <c r="E312" s="69" t="s">
        <v>221</v>
      </c>
      <c r="F312" s="70" t="s">
        <v>253</v>
      </c>
      <c r="G312" s="71" t="s">
        <v>605</v>
      </c>
      <c r="H312" s="93" t="s">
        <v>166</v>
      </c>
      <c r="I312" s="71" t="s">
        <v>607</v>
      </c>
      <c r="J312" s="68" t="s">
        <v>603</v>
      </c>
      <c r="K312" s="67">
        <v>44206</v>
      </c>
      <c r="L312" s="460" t="s">
        <v>741</v>
      </c>
      <c r="M312" s="71" t="s">
        <v>607</v>
      </c>
      <c r="N312" s="67">
        <f>DATE(YEAR(C312)+16,MONTH(C312),DAY(C312))</f>
        <v>43799</v>
      </c>
      <c r="O312" s="67"/>
      <c r="P312" s="82"/>
      <c r="Q312" s="71"/>
      <c r="R312" s="68" t="s">
        <v>327</v>
      </c>
      <c r="S312" s="68" t="s">
        <v>241</v>
      </c>
    </row>
    <row r="313" spans="1:19" ht="38.25" hidden="1" x14ac:dyDescent="0.25">
      <c r="A313" s="59">
        <f>MAX($A$2:$A312)+1</f>
        <v>308</v>
      </c>
      <c r="B313" s="66" t="s">
        <v>736</v>
      </c>
      <c r="C313" s="67">
        <v>27206</v>
      </c>
      <c r="D313" s="68">
        <f t="shared" ca="1" si="10"/>
        <v>48</v>
      </c>
      <c r="E313" s="69" t="s">
        <v>221</v>
      </c>
      <c r="F313" s="70" t="s">
        <v>253</v>
      </c>
      <c r="G313" s="71" t="s">
        <v>605</v>
      </c>
      <c r="H313" s="93" t="s">
        <v>166</v>
      </c>
      <c r="I313" s="71" t="s">
        <v>607</v>
      </c>
      <c r="J313" s="68" t="s">
        <v>335</v>
      </c>
      <c r="K313" s="67">
        <v>43171</v>
      </c>
      <c r="L313" s="76" t="s">
        <v>740</v>
      </c>
      <c r="M313" s="71" t="s">
        <v>742</v>
      </c>
      <c r="N313" s="67">
        <f>DATE(YEAR(O313)+2,MONTH(O313),DAY(O313)-1)</f>
        <v>45336</v>
      </c>
      <c r="O313" s="67">
        <v>44607</v>
      </c>
      <c r="P313" s="77" t="s">
        <v>743</v>
      </c>
      <c r="Q313" s="71" t="s">
        <v>607</v>
      </c>
      <c r="R313" s="68" t="s">
        <v>326</v>
      </c>
      <c r="S313" s="68" t="s">
        <v>240</v>
      </c>
    </row>
    <row r="314" spans="1:19" ht="25.5" hidden="1" x14ac:dyDescent="0.25">
      <c r="A314" s="59">
        <f>MAX($A$2:$A313)+1</f>
        <v>309</v>
      </c>
      <c r="B314" s="66" t="s">
        <v>908</v>
      </c>
      <c r="C314" s="78"/>
      <c r="D314" s="68" t="str">
        <f t="shared" ca="1" si="10"/>
        <v/>
      </c>
      <c r="E314" s="69" t="s">
        <v>221</v>
      </c>
      <c r="F314" s="70" t="s">
        <v>303</v>
      </c>
      <c r="G314" s="70" t="s">
        <v>577</v>
      </c>
      <c r="H314" s="93" t="s">
        <v>372</v>
      </c>
      <c r="I314" s="71" t="s">
        <v>582</v>
      </c>
      <c r="J314" s="68" t="s">
        <v>336</v>
      </c>
      <c r="K314" s="67">
        <v>44625</v>
      </c>
      <c r="L314" s="77" t="s">
        <v>909</v>
      </c>
      <c r="M314" s="71" t="s">
        <v>579</v>
      </c>
      <c r="N314" s="67">
        <f>DATE(YEAR(K314)+1,MONTH(K314),DAY(K314)-1)</f>
        <v>44989</v>
      </c>
      <c r="O314" s="67"/>
      <c r="P314" s="82"/>
      <c r="Q314" s="71"/>
      <c r="R314" s="68" t="s">
        <v>326</v>
      </c>
      <c r="S314" s="68" t="s">
        <v>240</v>
      </c>
    </row>
    <row r="315" spans="1:19" ht="38.25" x14ac:dyDescent="0.25">
      <c r="A315" s="59">
        <f>MAX($A$2:$A314)+1</f>
        <v>310</v>
      </c>
      <c r="B315" s="66" t="s">
        <v>668</v>
      </c>
      <c r="C315" s="67">
        <v>29299</v>
      </c>
      <c r="D315" s="75">
        <f t="shared" ca="1" si="10"/>
        <v>42</v>
      </c>
      <c r="E315" s="69" t="s">
        <v>221</v>
      </c>
      <c r="F315" s="70" t="s">
        <v>266</v>
      </c>
      <c r="G315" s="71" t="s">
        <v>674</v>
      </c>
      <c r="H315" s="93" t="s">
        <v>677</v>
      </c>
      <c r="I315" s="71" t="s">
        <v>673</v>
      </c>
      <c r="J315" s="68" t="s">
        <v>334</v>
      </c>
      <c r="K315" s="92">
        <v>44095</v>
      </c>
      <c r="L315" s="76" t="s">
        <v>665</v>
      </c>
      <c r="M315" s="71" t="s">
        <v>666</v>
      </c>
      <c r="N315" s="67">
        <f>DATE(YEAR(K315)+2,MONTH(K315),DAY(K315)-1)</f>
        <v>44824</v>
      </c>
      <c r="O315" s="67"/>
      <c r="P315" s="94"/>
      <c r="Q315" s="71"/>
      <c r="R315" s="68" t="s">
        <v>326</v>
      </c>
      <c r="S315" s="68" t="s">
        <v>241</v>
      </c>
    </row>
    <row r="316" spans="1:19" ht="38.25" x14ac:dyDescent="0.25">
      <c r="A316" s="59">
        <f>MAX($A$2:$A315)+1</f>
        <v>311</v>
      </c>
      <c r="B316" s="66" t="s">
        <v>840</v>
      </c>
      <c r="C316" s="67">
        <v>26483</v>
      </c>
      <c r="D316" s="75">
        <f t="shared" ca="1" si="10"/>
        <v>50</v>
      </c>
      <c r="E316" s="69" t="s">
        <v>221</v>
      </c>
      <c r="F316" s="70" t="s">
        <v>317</v>
      </c>
      <c r="G316" s="71" t="s">
        <v>679</v>
      </c>
      <c r="H316" s="93" t="s">
        <v>372</v>
      </c>
      <c r="I316" s="71" t="s">
        <v>699</v>
      </c>
      <c r="J316" s="68" t="s">
        <v>336</v>
      </c>
      <c r="K316" s="67">
        <v>44309</v>
      </c>
      <c r="L316" s="77" t="s">
        <v>862</v>
      </c>
      <c r="M316" s="71" t="s">
        <v>704</v>
      </c>
      <c r="N316" s="67">
        <f>DATE(YEAR(K316)+1,MONTH(K316),DAY(K316)-1)</f>
        <v>44673</v>
      </c>
      <c r="O316" s="67"/>
      <c r="P316" s="82"/>
      <c r="Q316" s="71"/>
      <c r="R316" s="68" t="s">
        <v>238</v>
      </c>
      <c r="S316" s="68" t="s">
        <v>241</v>
      </c>
    </row>
    <row r="317" spans="1:19" ht="51" x14ac:dyDescent="0.25">
      <c r="A317" s="59">
        <f>MAX($A$2:$A316)+1</f>
        <v>312</v>
      </c>
      <c r="B317" s="66" t="s">
        <v>386</v>
      </c>
      <c r="C317" s="74">
        <v>25062</v>
      </c>
      <c r="D317" s="75">
        <f t="shared" ca="1" si="10"/>
        <v>54</v>
      </c>
      <c r="E317" s="69" t="s">
        <v>221</v>
      </c>
      <c r="F317" s="70" t="s">
        <v>287</v>
      </c>
      <c r="G317" s="71" t="s">
        <v>236</v>
      </c>
      <c r="H317" s="93" t="s">
        <v>165</v>
      </c>
      <c r="I317" s="71" t="s">
        <v>481</v>
      </c>
      <c r="J317" s="68" t="s">
        <v>335</v>
      </c>
      <c r="K317" s="74">
        <v>43199</v>
      </c>
      <c r="L317" s="76" t="s">
        <v>380</v>
      </c>
      <c r="M317" s="71" t="s">
        <v>381</v>
      </c>
      <c r="N317" s="67">
        <f>DATE(YEAR(O317)+2,MONTH(O317),DAY(O317)-1)</f>
        <v>44659</v>
      </c>
      <c r="O317" s="74">
        <v>43930</v>
      </c>
      <c r="P317" s="77" t="s">
        <v>382</v>
      </c>
      <c r="Q317" s="71" t="s">
        <v>481</v>
      </c>
      <c r="R317" s="68" t="s">
        <v>326</v>
      </c>
      <c r="S317" s="68" t="s">
        <v>241</v>
      </c>
    </row>
    <row r="318" spans="1:19" ht="38.25" x14ac:dyDescent="0.25">
      <c r="A318" s="59">
        <f>MAX($A$2:$A317)+1</f>
        <v>313</v>
      </c>
      <c r="B318" s="66" t="s">
        <v>894</v>
      </c>
      <c r="C318" s="78"/>
      <c r="D318" s="68" t="str">
        <f t="shared" ca="1" si="10"/>
        <v/>
      </c>
      <c r="E318" s="69" t="s">
        <v>233</v>
      </c>
      <c r="F318" s="70" t="s">
        <v>317</v>
      </c>
      <c r="G318" s="71" t="s">
        <v>679</v>
      </c>
      <c r="H318" s="93" t="s">
        <v>372</v>
      </c>
      <c r="I318" s="71" t="s">
        <v>699</v>
      </c>
      <c r="J318" s="68" t="s">
        <v>336</v>
      </c>
      <c r="K318" s="67">
        <v>44585</v>
      </c>
      <c r="L318" s="77" t="s">
        <v>895</v>
      </c>
      <c r="M318" s="71" t="s">
        <v>704</v>
      </c>
      <c r="N318" s="67">
        <f>DATE(YEAR(K318)+1,MONTH(K318),DAY(K318)-1)</f>
        <v>44949</v>
      </c>
      <c r="O318" s="67"/>
      <c r="P318" s="82"/>
      <c r="Q318" s="71"/>
      <c r="R318" s="68" t="s">
        <v>326</v>
      </c>
      <c r="S318" s="68" t="s">
        <v>241</v>
      </c>
    </row>
    <row r="319" spans="1:19" ht="25.5" hidden="1" x14ac:dyDescent="0.25">
      <c r="A319" s="59">
        <f>MAX($A$2:$A318)+1</f>
        <v>314</v>
      </c>
      <c r="B319" s="66" t="s">
        <v>536</v>
      </c>
      <c r="C319" s="67">
        <v>27878</v>
      </c>
      <c r="D319" s="75">
        <f t="shared" ca="1" si="10"/>
        <v>46</v>
      </c>
      <c r="E319" s="69" t="s">
        <v>221</v>
      </c>
      <c r="F319" s="70" t="s">
        <v>294</v>
      </c>
      <c r="G319" s="71" t="s">
        <v>525</v>
      </c>
      <c r="H319" s="93" t="s">
        <v>375</v>
      </c>
      <c r="I319" s="71" t="s">
        <v>543</v>
      </c>
      <c r="J319" s="68" t="s">
        <v>335</v>
      </c>
      <c r="K319" s="74">
        <v>43367</v>
      </c>
      <c r="L319" s="76" t="s">
        <v>544</v>
      </c>
      <c r="M319" s="71" t="s">
        <v>546</v>
      </c>
      <c r="N319" s="67">
        <f>DATE(YEAR(O319)+2,MONTH(O319),DAY(O319)-1)</f>
        <v>44974</v>
      </c>
      <c r="O319" s="67">
        <v>44245</v>
      </c>
      <c r="P319" s="461" t="s">
        <v>209</v>
      </c>
      <c r="Q319" s="71" t="s">
        <v>543</v>
      </c>
      <c r="R319" s="68" t="s">
        <v>238</v>
      </c>
      <c r="S319" s="68" t="s">
        <v>240</v>
      </c>
    </row>
    <row r="320" spans="1:19" ht="38.25" hidden="1" x14ac:dyDescent="0.25">
      <c r="A320" s="59">
        <f>MAX($A$2:$A319)+1</f>
        <v>315</v>
      </c>
      <c r="B320" s="66" t="s">
        <v>591</v>
      </c>
      <c r="C320" s="67">
        <v>29759</v>
      </c>
      <c r="D320" s="75">
        <f t="shared" ca="1" si="10"/>
        <v>41</v>
      </c>
      <c r="E320" s="69" t="s">
        <v>221</v>
      </c>
      <c r="F320" s="70" t="s">
        <v>306</v>
      </c>
      <c r="G320" s="71" t="s">
        <v>584</v>
      </c>
      <c r="H320" s="93" t="s">
        <v>375</v>
      </c>
      <c r="I320" s="71" t="s">
        <v>593</v>
      </c>
      <c r="J320" s="68" t="s">
        <v>334</v>
      </c>
      <c r="K320" s="67">
        <v>44531</v>
      </c>
      <c r="L320" s="77" t="s">
        <v>811</v>
      </c>
      <c r="M320" s="71" t="s">
        <v>586</v>
      </c>
      <c r="N320" s="67">
        <f>DATE(YEAR(K320)+2,MONTH(K320),DAY(K320)-1)</f>
        <v>45260</v>
      </c>
      <c r="O320" s="67"/>
      <c r="P320" s="82"/>
      <c r="Q320" s="71"/>
      <c r="R320" s="68" t="s">
        <v>327</v>
      </c>
      <c r="S320" s="68" t="s">
        <v>240</v>
      </c>
    </row>
    <row r="321" spans="1:19" ht="38.25" hidden="1" x14ac:dyDescent="0.25">
      <c r="A321" s="59">
        <f>MAX($A$2:$A320)+1</f>
        <v>316</v>
      </c>
      <c r="B321" s="66" t="s">
        <v>900</v>
      </c>
      <c r="C321" s="78"/>
      <c r="D321" s="68" t="str">
        <f t="shared" ca="1" si="10"/>
        <v/>
      </c>
      <c r="E321" s="69" t="s">
        <v>221</v>
      </c>
      <c r="F321" s="70" t="s">
        <v>253</v>
      </c>
      <c r="G321" s="71" t="s">
        <v>605</v>
      </c>
      <c r="H321" s="93" t="s">
        <v>166</v>
      </c>
      <c r="I321" s="71" t="s">
        <v>607</v>
      </c>
      <c r="J321" s="68" t="s">
        <v>335</v>
      </c>
      <c r="K321" s="78"/>
      <c r="L321" s="97"/>
      <c r="M321" s="71" t="s">
        <v>742</v>
      </c>
      <c r="N321" s="67">
        <f>DATE(YEAR(O321)+2,MONTH(O321),DAY(O321)-1)</f>
        <v>44984</v>
      </c>
      <c r="O321" s="67">
        <v>44255</v>
      </c>
      <c r="P321" s="77" t="s">
        <v>743</v>
      </c>
      <c r="Q321" s="71" t="s">
        <v>607</v>
      </c>
      <c r="R321" s="68" t="s">
        <v>326</v>
      </c>
      <c r="S321" s="68" t="s">
        <v>240</v>
      </c>
    </row>
    <row r="322" spans="1:19" ht="25.5" hidden="1" x14ac:dyDescent="0.25">
      <c r="A322" s="59">
        <f>MAX($A$2:$A321)+1</f>
        <v>317</v>
      </c>
      <c r="B322" s="66" t="s">
        <v>911</v>
      </c>
      <c r="C322" s="78"/>
      <c r="D322" s="68" t="str">
        <f t="shared" ca="1" si="10"/>
        <v/>
      </c>
      <c r="E322" s="69" t="s">
        <v>221</v>
      </c>
      <c r="F322" s="70" t="s">
        <v>303</v>
      </c>
      <c r="G322" s="70" t="s">
        <v>577</v>
      </c>
      <c r="H322" s="93" t="s">
        <v>372</v>
      </c>
      <c r="I322" s="71" t="s">
        <v>582</v>
      </c>
      <c r="J322" s="68" t="s">
        <v>336</v>
      </c>
      <c r="K322" s="67">
        <v>44625</v>
      </c>
      <c r="L322" s="77" t="s">
        <v>909</v>
      </c>
      <c r="M322" s="71" t="s">
        <v>579</v>
      </c>
      <c r="N322" s="67">
        <f>DATE(YEAR(K322)+1,MONTH(K322),DAY(K322)-1)</f>
        <v>44989</v>
      </c>
      <c r="O322" s="67"/>
      <c r="P322" s="82"/>
      <c r="Q322" s="71"/>
      <c r="R322" s="68" t="s">
        <v>326</v>
      </c>
      <c r="S322" s="68" t="s">
        <v>240</v>
      </c>
    </row>
    <row r="323" spans="1:19" ht="38.25" x14ac:dyDescent="0.25">
      <c r="A323" s="59">
        <f>MAX($A$2:$A322)+1</f>
        <v>318</v>
      </c>
      <c r="B323" s="66" t="s">
        <v>343</v>
      </c>
      <c r="C323" s="67">
        <v>27483</v>
      </c>
      <c r="D323" s="68">
        <f t="shared" ca="1" si="10"/>
        <v>47</v>
      </c>
      <c r="E323" s="69" t="s">
        <v>233</v>
      </c>
      <c r="F323" s="70" t="s">
        <v>44</v>
      </c>
      <c r="G323" s="71" t="s">
        <v>234</v>
      </c>
      <c r="H323" s="93" t="s">
        <v>165</v>
      </c>
      <c r="I323" s="71" t="s">
        <v>479</v>
      </c>
      <c r="J323" s="68" t="s">
        <v>334</v>
      </c>
      <c r="K323" s="67">
        <v>43881</v>
      </c>
      <c r="L323" s="76" t="s">
        <v>339</v>
      </c>
      <c r="M323" s="71" t="s">
        <v>208</v>
      </c>
      <c r="N323" s="67">
        <f>DATE(YEAR(K323)+2,MONTH(K323),DAY(K323)-1)</f>
        <v>44611</v>
      </c>
      <c r="O323" s="67"/>
      <c r="P323" s="94"/>
      <c r="Q323" s="73"/>
      <c r="R323" s="68" t="s">
        <v>327</v>
      </c>
      <c r="S323" s="68" t="s">
        <v>241</v>
      </c>
    </row>
    <row r="324" spans="1:19" ht="25.5" hidden="1" x14ac:dyDescent="0.25">
      <c r="A324" s="59">
        <f>MAX($A$2:$A323)+1</f>
        <v>319</v>
      </c>
      <c r="B324" s="66" t="s">
        <v>989</v>
      </c>
      <c r="C324" s="67">
        <v>38072</v>
      </c>
      <c r="D324" s="68">
        <f t="shared" ca="1" si="10"/>
        <v>18</v>
      </c>
      <c r="E324" s="69" t="s">
        <v>221</v>
      </c>
      <c r="F324" s="70" t="s">
        <v>299</v>
      </c>
      <c r="G324" s="70" t="s">
        <v>943</v>
      </c>
      <c r="H324" s="98"/>
      <c r="I324" s="71" t="s">
        <v>944</v>
      </c>
      <c r="J324" s="68" t="s">
        <v>336</v>
      </c>
      <c r="K324" s="67">
        <v>44728</v>
      </c>
      <c r="L324" s="77" t="s">
        <v>984</v>
      </c>
      <c r="M324" s="71" t="s">
        <v>945</v>
      </c>
      <c r="N324" s="67">
        <f>DATE(YEAR(K324)+1,MONTH(K324),DAY(K324)-1)</f>
        <v>45092</v>
      </c>
      <c r="O324" s="67"/>
      <c r="P324" s="82"/>
      <c r="Q324" s="71"/>
      <c r="R324" s="68" t="s">
        <v>326</v>
      </c>
      <c r="S324" s="68" t="s">
        <v>240</v>
      </c>
    </row>
    <row r="325" spans="1:19" ht="38.25" hidden="1" x14ac:dyDescent="0.25">
      <c r="A325" s="59">
        <f>MAX($A$2:$A324)+1</f>
        <v>320</v>
      </c>
      <c r="B325" s="66" t="s">
        <v>925</v>
      </c>
      <c r="C325" s="78"/>
      <c r="D325" s="68" t="str">
        <f t="shared" ca="1" si="10"/>
        <v/>
      </c>
      <c r="E325" s="69" t="s">
        <v>221</v>
      </c>
      <c r="F325" s="70" t="s">
        <v>272</v>
      </c>
      <c r="G325" s="71" t="s">
        <v>328</v>
      </c>
      <c r="H325" s="93" t="s">
        <v>165</v>
      </c>
      <c r="I325" s="71" t="s">
        <v>480</v>
      </c>
      <c r="J325" s="68" t="s">
        <v>336</v>
      </c>
      <c r="K325" s="67">
        <v>44610</v>
      </c>
      <c r="L325" s="77" t="s">
        <v>104</v>
      </c>
      <c r="M325" s="71" t="s">
        <v>358</v>
      </c>
      <c r="N325" s="67">
        <f>DATE(YEAR(K325)+1,MONTH(K325),DAY(K325)-1)</f>
        <v>44974</v>
      </c>
      <c r="O325" s="67"/>
      <c r="P325" s="82"/>
      <c r="Q325" s="71"/>
      <c r="R325" s="68" t="s">
        <v>326</v>
      </c>
      <c r="S325" s="68" t="s">
        <v>240</v>
      </c>
    </row>
    <row r="326" spans="1:19" ht="25.5" hidden="1" x14ac:dyDescent="0.25">
      <c r="A326" s="59">
        <f>MAX($A$2:$A325)+1</f>
        <v>321</v>
      </c>
      <c r="B326" s="66" t="s">
        <v>754</v>
      </c>
      <c r="C326" s="67">
        <v>26212</v>
      </c>
      <c r="D326" s="75">
        <f t="shared" ca="1" si="10"/>
        <v>51</v>
      </c>
      <c r="E326" s="69" t="s">
        <v>221</v>
      </c>
      <c r="F326" s="70" t="s">
        <v>44</v>
      </c>
      <c r="G326" s="71" t="s">
        <v>400</v>
      </c>
      <c r="H326" s="93" t="s">
        <v>375</v>
      </c>
      <c r="I326" s="71" t="s">
        <v>479</v>
      </c>
      <c r="J326" s="68" t="s">
        <v>336</v>
      </c>
      <c r="K326" s="67">
        <v>44333</v>
      </c>
      <c r="L326" s="76" t="s">
        <v>750</v>
      </c>
      <c r="M326" s="71" t="s">
        <v>103</v>
      </c>
      <c r="N326" s="67">
        <f>DATE(YEAR(O326)+1,MONTH(O326),DAY(O326)-1)</f>
        <v>45061</v>
      </c>
      <c r="O326" s="67">
        <v>44697</v>
      </c>
      <c r="P326" s="77" t="s">
        <v>884</v>
      </c>
      <c r="Q326" s="71" t="s">
        <v>479</v>
      </c>
      <c r="R326" s="68" t="s">
        <v>326</v>
      </c>
      <c r="S326" s="68" t="s">
        <v>240</v>
      </c>
    </row>
    <row r="327" spans="1:19" ht="38.25" hidden="1" x14ac:dyDescent="0.25">
      <c r="A327" s="59">
        <f>MAX($A$2:$A326)+1</f>
        <v>322</v>
      </c>
      <c r="B327" s="66" t="s">
        <v>388</v>
      </c>
      <c r="C327" s="74">
        <v>32401</v>
      </c>
      <c r="D327" s="75">
        <f t="shared" ca="1" si="10"/>
        <v>34</v>
      </c>
      <c r="E327" s="69" t="s">
        <v>221</v>
      </c>
      <c r="F327" s="70" t="s">
        <v>287</v>
      </c>
      <c r="G327" s="71" t="s">
        <v>236</v>
      </c>
      <c r="H327" s="93" t="s">
        <v>165</v>
      </c>
      <c r="I327" s="71" t="s">
        <v>481</v>
      </c>
      <c r="J327" s="68" t="s">
        <v>334</v>
      </c>
      <c r="K327" s="74">
        <v>43990</v>
      </c>
      <c r="L327" s="76" t="s">
        <v>377</v>
      </c>
      <c r="M327" s="71" t="s">
        <v>378</v>
      </c>
      <c r="N327" s="67">
        <f>DATE(YEAR(O327)+2,MONTH(O327),DAY(O327)-1)</f>
        <v>45451</v>
      </c>
      <c r="O327" s="74">
        <v>44721</v>
      </c>
      <c r="P327" s="77" t="s">
        <v>901</v>
      </c>
      <c r="Q327" s="71" t="s">
        <v>481</v>
      </c>
      <c r="R327" s="68" t="s">
        <v>326</v>
      </c>
      <c r="S327" s="68" t="s">
        <v>240</v>
      </c>
    </row>
    <row r="328" spans="1:19" ht="51" x14ac:dyDescent="0.25">
      <c r="A328" s="59">
        <f>MAX($A$2:$A327)+1</f>
        <v>323</v>
      </c>
      <c r="B328" s="66" t="s">
        <v>385</v>
      </c>
      <c r="C328" s="74">
        <v>26807</v>
      </c>
      <c r="D328" s="75">
        <f t="shared" ca="1" si="10"/>
        <v>49</v>
      </c>
      <c r="E328" s="69" t="s">
        <v>221</v>
      </c>
      <c r="F328" s="70" t="s">
        <v>287</v>
      </c>
      <c r="G328" s="71" t="s">
        <v>236</v>
      </c>
      <c r="H328" s="93" t="s">
        <v>165</v>
      </c>
      <c r="I328" s="71" t="s">
        <v>481</v>
      </c>
      <c r="J328" s="68" t="s">
        <v>335</v>
      </c>
      <c r="K328" s="74">
        <v>43199</v>
      </c>
      <c r="L328" s="76" t="s">
        <v>380</v>
      </c>
      <c r="M328" s="71" t="s">
        <v>381</v>
      </c>
      <c r="N328" s="67">
        <f>DATE(YEAR(O328)+2,MONTH(O328),DAY(O328)-1)</f>
        <v>44659</v>
      </c>
      <c r="O328" s="74">
        <v>43930</v>
      </c>
      <c r="P328" s="77" t="s">
        <v>382</v>
      </c>
      <c r="Q328" s="71" t="s">
        <v>481</v>
      </c>
      <c r="R328" s="68" t="s">
        <v>326</v>
      </c>
      <c r="S328" s="68" t="s">
        <v>241</v>
      </c>
    </row>
    <row r="329" spans="1:19" ht="25.5" x14ac:dyDescent="0.25">
      <c r="A329" s="59">
        <f>MAX($A$2:$A328)+1</f>
        <v>324</v>
      </c>
      <c r="B329" s="66" t="s">
        <v>573</v>
      </c>
      <c r="C329" s="67">
        <v>36097</v>
      </c>
      <c r="D329" s="75">
        <f t="shared" ca="1" si="10"/>
        <v>24</v>
      </c>
      <c r="E329" s="69" t="s">
        <v>233</v>
      </c>
      <c r="F329" s="70" t="s">
        <v>303</v>
      </c>
      <c r="G329" s="71" t="s">
        <v>557</v>
      </c>
      <c r="H329" s="93" t="s">
        <v>166</v>
      </c>
      <c r="I329" s="71" t="s">
        <v>582</v>
      </c>
      <c r="J329" s="68" t="s">
        <v>336</v>
      </c>
      <c r="K329" s="67">
        <v>43945</v>
      </c>
      <c r="L329" s="461" t="s">
        <v>569</v>
      </c>
      <c r="M329" s="71" t="s">
        <v>561</v>
      </c>
      <c r="N329" s="67">
        <f>DATE(YEAR(O329)+1,MONTH(O329),DAY(O329)-1)</f>
        <v>44589</v>
      </c>
      <c r="O329" s="67">
        <v>44225</v>
      </c>
      <c r="P329" s="461" t="s">
        <v>104</v>
      </c>
      <c r="Q329" s="73" t="s">
        <v>582</v>
      </c>
      <c r="R329" s="68" t="s">
        <v>326</v>
      </c>
      <c r="S329" s="68" t="s">
        <v>241</v>
      </c>
    </row>
    <row r="330" spans="1:19" ht="63.75" x14ac:dyDescent="0.25">
      <c r="A330" s="59">
        <f>MAX($A$2:$A329)+1</f>
        <v>325</v>
      </c>
      <c r="B330" s="66" t="s">
        <v>469</v>
      </c>
      <c r="C330" s="74">
        <v>37775</v>
      </c>
      <c r="D330" s="75">
        <f t="shared" ca="1" si="10"/>
        <v>19</v>
      </c>
      <c r="E330" s="69" t="s">
        <v>233</v>
      </c>
      <c r="F330" s="70" t="s">
        <v>304</v>
      </c>
      <c r="G330" s="71" t="s">
        <v>461</v>
      </c>
      <c r="H330" s="93" t="s">
        <v>372</v>
      </c>
      <c r="I330" s="71" t="s">
        <v>482</v>
      </c>
      <c r="J330" s="68" t="s">
        <v>336</v>
      </c>
      <c r="K330" s="74">
        <v>44179</v>
      </c>
      <c r="L330" s="76" t="s">
        <v>463</v>
      </c>
      <c r="M330" s="71" t="s">
        <v>472</v>
      </c>
      <c r="N330" s="67">
        <f>DATE(YEAR(K330)+1,MONTH(K330),DAY(K330)-1)</f>
        <v>44543</v>
      </c>
      <c r="O330" s="74"/>
      <c r="P330" s="94"/>
      <c r="Q330" s="73"/>
      <c r="R330" s="68" t="s">
        <v>327</v>
      </c>
      <c r="S330" s="68" t="s">
        <v>241</v>
      </c>
    </row>
    <row r="331" spans="1:19" ht="25.5" hidden="1" x14ac:dyDescent="0.25">
      <c r="A331" s="59">
        <f>MAX($A$2:$A330)+1</f>
        <v>326</v>
      </c>
      <c r="B331" s="66" t="s">
        <v>574</v>
      </c>
      <c r="C331" s="67">
        <v>37115</v>
      </c>
      <c r="D331" s="75">
        <f t="shared" ca="1" si="10"/>
        <v>21</v>
      </c>
      <c r="E331" s="69" t="s">
        <v>221</v>
      </c>
      <c r="F331" s="70" t="s">
        <v>303</v>
      </c>
      <c r="G331" s="71" t="s">
        <v>557</v>
      </c>
      <c r="H331" s="93" t="s">
        <v>166</v>
      </c>
      <c r="I331" s="71" t="s">
        <v>582</v>
      </c>
      <c r="J331" s="68" t="s">
        <v>336</v>
      </c>
      <c r="K331" s="67">
        <v>43945</v>
      </c>
      <c r="L331" s="461" t="s">
        <v>569</v>
      </c>
      <c r="M331" s="71" t="s">
        <v>561</v>
      </c>
      <c r="N331" s="67">
        <f>DATE(YEAR(O331)+1,MONTH(O331),DAY(O331)-1)</f>
        <v>45007</v>
      </c>
      <c r="O331" s="67">
        <v>44643</v>
      </c>
      <c r="P331" s="77" t="s">
        <v>885</v>
      </c>
      <c r="Q331" s="73" t="s">
        <v>582</v>
      </c>
      <c r="R331" s="68" t="s">
        <v>326</v>
      </c>
      <c r="S331" s="68" t="s">
        <v>240</v>
      </c>
    </row>
    <row r="332" spans="1:19" ht="38.25" x14ac:dyDescent="0.25">
      <c r="A332" s="59">
        <f>MAX($A$2:$A331)+1</f>
        <v>327</v>
      </c>
      <c r="B332" s="66" t="s">
        <v>841</v>
      </c>
      <c r="C332" s="67">
        <v>25997</v>
      </c>
      <c r="D332" s="75">
        <f t="shared" ca="1" si="10"/>
        <v>51</v>
      </c>
      <c r="E332" s="69" t="s">
        <v>221</v>
      </c>
      <c r="F332" s="70" t="s">
        <v>317</v>
      </c>
      <c r="G332" s="71" t="s">
        <v>679</v>
      </c>
      <c r="H332" s="93" t="s">
        <v>372</v>
      </c>
      <c r="I332" s="71" t="s">
        <v>699</v>
      </c>
      <c r="J332" s="68" t="s">
        <v>336</v>
      </c>
      <c r="K332" s="67">
        <v>44309</v>
      </c>
      <c r="L332" s="77" t="s">
        <v>862</v>
      </c>
      <c r="M332" s="71" t="s">
        <v>704</v>
      </c>
      <c r="N332" s="67">
        <f>DATE(YEAR(K332)+1,MONTH(K332),DAY(K332)-1)</f>
        <v>44673</v>
      </c>
      <c r="O332" s="67"/>
      <c r="P332" s="82"/>
      <c r="Q332" s="71"/>
      <c r="R332" s="68" t="s">
        <v>238</v>
      </c>
      <c r="S332" s="68" t="s">
        <v>241</v>
      </c>
    </row>
    <row r="333" spans="1:19" ht="25.5" hidden="1" x14ac:dyDescent="0.25">
      <c r="A333" s="59">
        <f>MAX($A$2:$A332)+1</f>
        <v>328</v>
      </c>
      <c r="B333" s="66" t="s">
        <v>631</v>
      </c>
      <c r="C333" s="67">
        <v>25498</v>
      </c>
      <c r="D333" s="75">
        <f t="shared" ca="1" si="10"/>
        <v>53</v>
      </c>
      <c r="E333" s="69" t="s">
        <v>233</v>
      </c>
      <c r="F333" s="70" t="s">
        <v>100</v>
      </c>
      <c r="G333" s="70" t="s">
        <v>99</v>
      </c>
      <c r="H333" s="93" t="s">
        <v>375</v>
      </c>
      <c r="I333" s="71" t="s">
        <v>628</v>
      </c>
      <c r="J333" s="68" t="s">
        <v>333</v>
      </c>
      <c r="K333" s="67">
        <v>44193</v>
      </c>
      <c r="L333" s="77" t="s">
        <v>634</v>
      </c>
      <c r="M333" s="71" t="s">
        <v>237</v>
      </c>
      <c r="N333" s="67">
        <f>DATE(YEAR(K333)+4,MONTH(K333),DAY(K333)-1)</f>
        <v>45653</v>
      </c>
      <c r="O333" s="67"/>
      <c r="P333" s="94"/>
      <c r="Q333" s="71"/>
      <c r="R333" s="68" t="s">
        <v>326</v>
      </c>
      <c r="S333" s="68" t="s">
        <v>240</v>
      </c>
    </row>
    <row r="334" spans="1:19" ht="38.25" hidden="1" x14ac:dyDescent="0.25">
      <c r="A334" s="59">
        <f>MAX($A$2:$A333)+1</f>
        <v>329</v>
      </c>
      <c r="B334" s="66" t="s">
        <v>648</v>
      </c>
      <c r="C334" s="67">
        <v>26003</v>
      </c>
      <c r="D334" s="75">
        <f t="shared" ca="1" si="10"/>
        <v>51</v>
      </c>
      <c r="E334" s="69" t="s">
        <v>233</v>
      </c>
      <c r="F334" s="70" t="s">
        <v>264</v>
      </c>
      <c r="G334" s="71" t="s">
        <v>649</v>
      </c>
      <c r="H334" s="93" t="s">
        <v>166</v>
      </c>
      <c r="I334" s="71" t="s">
        <v>652</v>
      </c>
      <c r="J334" s="68" t="s">
        <v>334</v>
      </c>
      <c r="K334" s="74">
        <v>44274</v>
      </c>
      <c r="L334" s="77" t="s">
        <v>760</v>
      </c>
      <c r="M334" s="71" t="s">
        <v>761</v>
      </c>
      <c r="N334" s="67">
        <f>DATE(YEAR(K334)+2,MONTH(K334),DAY(K334)-1)</f>
        <v>45003</v>
      </c>
      <c r="O334" s="67"/>
      <c r="P334" s="82"/>
      <c r="Q334" s="71" t="s">
        <v>652</v>
      </c>
      <c r="R334" s="68" t="s">
        <v>326</v>
      </c>
      <c r="S334" s="68" t="s">
        <v>240</v>
      </c>
    </row>
    <row r="335" spans="1:19" ht="38.25" x14ac:dyDescent="0.25">
      <c r="A335" s="59">
        <f>MAX($A$2:$A334)+1</f>
        <v>330</v>
      </c>
      <c r="B335" s="66" t="s">
        <v>842</v>
      </c>
      <c r="C335" s="67">
        <v>31736</v>
      </c>
      <c r="D335" s="75">
        <f t="shared" ca="1" si="10"/>
        <v>36</v>
      </c>
      <c r="E335" s="69" t="s">
        <v>221</v>
      </c>
      <c r="F335" s="70" t="s">
        <v>317</v>
      </c>
      <c r="G335" s="71" t="s">
        <v>679</v>
      </c>
      <c r="H335" s="93" t="s">
        <v>372</v>
      </c>
      <c r="I335" s="71" t="s">
        <v>699</v>
      </c>
      <c r="J335" s="68" t="s">
        <v>336</v>
      </c>
      <c r="K335" s="67">
        <v>44309</v>
      </c>
      <c r="L335" s="77" t="s">
        <v>862</v>
      </c>
      <c r="M335" s="71" t="s">
        <v>704</v>
      </c>
      <c r="N335" s="67">
        <f>DATE(YEAR(K335)+1,MONTH(K335),DAY(K335)-1)</f>
        <v>44673</v>
      </c>
      <c r="O335" s="67"/>
      <c r="P335" s="82"/>
      <c r="Q335" s="71"/>
      <c r="R335" s="68" t="s">
        <v>238</v>
      </c>
      <c r="S335" s="68" t="s">
        <v>241</v>
      </c>
    </row>
    <row r="336" spans="1:19" ht="25.5" hidden="1" x14ac:dyDescent="0.25">
      <c r="A336" s="59">
        <f>MAX($A$2:$A335)+1</f>
        <v>331</v>
      </c>
      <c r="B336" s="66" t="s">
        <v>432</v>
      </c>
      <c r="C336" s="67">
        <v>27002</v>
      </c>
      <c r="D336" s="68">
        <f t="shared" ca="1" si="10"/>
        <v>49</v>
      </c>
      <c r="E336" s="69" t="s">
        <v>221</v>
      </c>
      <c r="F336" s="70" t="s">
        <v>44</v>
      </c>
      <c r="G336" s="71" t="s">
        <v>234</v>
      </c>
      <c r="H336" s="93" t="s">
        <v>165</v>
      </c>
      <c r="I336" s="71" t="s">
        <v>479</v>
      </c>
      <c r="J336" s="68" t="s">
        <v>335</v>
      </c>
      <c r="K336" s="67">
        <v>43096</v>
      </c>
      <c r="L336" s="76" t="s">
        <v>170</v>
      </c>
      <c r="M336" s="71" t="s">
        <v>103</v>
      </c>
      <c r="N336" s="67">
        <f>DATE(YEAR(O336)+2,MONTH(O336),DAY(O336)-1)</f>
        <v>45300</v>
      </c>
      <c r="O336" s="67">
        <v>44571</v>
      </c>
      <c r="P336" s="77" t="s">
        <v>921</v>
      </c>
      <c r="Q336" s="71" t="s">
        <v>479</v>
      </c>
      <c r="R336" s="68" t="s">
        <v>327</v>
      </c>
      <c r="S336" s="68" t="s">
        <v>240</v>
      </c>
    </row>
    <row r="337" spans="1:19" ht="25.5" hidden="1" x14ac:dyDescent="0.25">
      <c r="A337" s="59">
        <f>MAX($A$2:$A336)+1</f>
        <v>332</v>
      </c>
      <c r="B337" s="66" t="s">
        <v>988</v>
      </c>
      <c r="C337" s="67">
        <v>37908</v>
      </c>
      <c r="D337" s="68">
        <f t="shared" ca="1" si="10"/>
        <v>19</v>
      </c>
      <c r="E337" s="69" t="s">
        <v>233</v>
      </c>
      <c r="F337" s="70" t="s">
        <v>299</v>
      </c>
      <c r="G337" s="70" t="s">
        <v>943</v>
      </c>
      <c r="H337" s="98"/>
      <c r="I337" s="71" t="s">
        <v>944</v>
      </c>
      <c r="J337" s="68" t="s">
        <v>336</v>
      </c>
      <c r="K337" s="67">
        <v>44728</v>
      </c>
      <c r="L337" s="77" t="s">
        <v>983</v>
      </c>
      <c r="M337" s="71" t="s">
        <v>945</v>
      </c>
      <c r="N337" s="67">
        <f>DATE(YEAR(K337)+1,MONTH(K337),DAY(K337)-1)</f>
        <v>45092</v>
      </c>
      <c r="O337" s="67"/>
      <c r="P337" s="82"/>
      <c r="Q337" s="71"/>
      <c r="R337" s="68" t="s">
        <v>326</v>
      </c>
      <c r="S337" s="68" t="s">
        <v>240</v>
      </c>
    </row>
    <row r="338" spans="1:19" ht="51" x14ac:dyDescent="0.25">
      <c r="A338" s="59">
        <f>MAX($A$2:$A337)+1</f>
        <v>333</v>
      </c>
      <c r="B338" s="66" t="s">
        <v>644</v>
      </c>
      <c r="C338" s="67">
        <v>31378</v>
      </c>
      <c r="D338" s="75">
        <f t="shared" ca="1" si="10"/>
        <v>37</v>
      </c>
      <c r="E338" s="69" t="s">
        <v>221</v>
      </c>
      <c r="F338" s="70" t="s">
        <v>264</v>
      </c>
      <c r="G338" s="71" t="s">
        <v>639</v>
      </c>
      <c r="H338" s="93" t="s">
        <v>374</v>
      </c>
      <c r="I338" s="71" t="s">
        <v>655</v>
      </c>
      <c r="J338" s="68" t="s">
        <v>336</v>
      </c>
      <c r="K338" s="74">
        <v>43240</v>
      </c>
      <c r="L338" s="467">
        <v>298</v>
      </c>
      <c r="M338" s="71" t="s">
        <v>654</v>
      </c>
      <c r="N338" s="67">
        <f>DATE(YEAR(O338)+1,MONTH(O338),DAY(O338)-1)</f>
        <v>44336</v>
      </c>
      <c r="O338" s="74">
        <v>43972</v>
      </c>
      <c r="P338" s="461" t="s">
        <v>149</v>
      </c>
      <c r="Q338" s="71" t="s">
        <v>655</v>
      </c>
      <c r="R338" s="68" t="s">
        <v>327</v>
      </c>
      <c r="S338" s="68" t="s">
        <v>241</v>
      </c>
    </row>
    <row r="339" spans="1:19" ht="38.25" x14ac:dyDescent="0.25">
      <c r="A339" s="59">
        <f>MAX($A$2:$A338)+1</f>
        <v>334</v>
      </c>
      <c r="B339" s="66" t="s">
        <v>843</v>
      </c>
      <c r="C339" s="67">
        <v>24543</v>
      </c>
      <c r="D339" s="75">
        <f t="shared" ca="1" si="10"/>
        <v>55</v>
      </c>
      <c r="E339" s="69" t="s">
        <v>221</v>
      </c>
      <c r="F339" s="70" t="s">
        <v>317</v>
      </c>
      <c r="G339" s="71" t="s">
        <v>679</v>
      </c>
      <c r="H339" s="93" t="s">
        <v>372</v>
      </c>
      <c r="I339" s="71" t="s">
        <v>699</v>
      </c>
      <c r="J339" s="68" t="s">
        <v>336</v>
      </c>
      <c r="K339" s="67">
        <v>44309</v>
      </c>
      <c r="L339" s="77" t="s">
        <v>862</v>
      </c>
      <c r="M339" s="71" t="s">
        <v>704</v>
      </c>
      <c r="N339" s="67">
        <f>DATE(YEAR(K339)+1,MONTH(K339),DAY(K339)-1)</f>
        <v>44673</v>
      </c>
      <c r="O339" s="67"/>
      <c r="P339" s="82"/>
      <c r="Q339" s="71"/>
      <c r="R339" s="68" t="s">
        <v>238</v>
      </c>
      <c r="S339" s="68" t="s">
        <v>241</v>
      </c>
    </row>
    <row r="340" spans="1:19" ht="38.25" x14ac:dyDescent="0.25">
      <c r="A340" s="59">
        <f>MAX($A$2:$A339)+1</f>
        <v>335</v>
      </c>
      <c r="B340" s="73" t="s">
        <v>696</v>
      </c>
      <c r="C340" s="67">
        <v>30802</v>
      </c>
      <c r="D340" s="75">
        <f t="shared" ca="1" si="10"/>
        <v>38</v>
      </c>
      <c r="E340" s="95" t="s">
        <v>233</v>
      </c>
      <c r="F340" s="70" t="s">
        <v>317</v>
      </c>
      <c r="G340" s="71" t="s">
        <v>679</v>
      </c>
      <c r="H340" s="93" t="s">
        <v>372</v>
      </c>
      <c r="I340" s="71" t="s">
        <v>699</v>
      </c>
      <c r="J340" s="68" t="s">
        <v>335</v>
      </c>
      <c r="K340" s="67">
        <v>43090</v>
      </c>
      <c r="L340" s="77">
        <v>259</v>
      </c>
      <c r="M340" s="71" t="s">
        <v>704</v>
      </c>
      <c r="N340" s="67">
        <f>DATE(YEAR(O340)+2,MONTH(O340),DAY(O340)-1)</f>
        <v>44549</v>
      </c>
      <c r="O340" s="67">
        <v>43819</v>
      </c>
      <c r="P340" s="77" t="s">
        <v>101</v>
      </c>
      <c r="Q340" s="71" t="s">
        <v>699</v>
      </c>
      <c r="R340" s="68" t="s">
        <v>327</v>
      </c>
      <c r="S340" s="68" t="s">
        <v>241</v>
      </c>
    </row>
    <row r="341" spans="1:19" ht="25.5" x14ac:dyDescent="0.25">
      <c r="A341" s="59">
        <f>MAX($A$2:$A340)+1</f>
        <v>336</v>
      </c>
      <c r="B341" s="66" t="s">
        <v>767</v>
      </c>
      <c r="C341" s="67">
        <v>32834</v>
      </c>
      <c r="D341" s="68">
        <f t="shared" ca="1" si="10"/>
        <v>33</v>
      </c>
      <c r="E341" s="69" t="s">
        <v>221</v>
      </c>
      <c r="F341" s="70" t="s">
        <v>296</v>
      </c>
      <c r="G341" s="70" t="s">
        <v>770</v>
      </c>
      <c r="H341" s="93" t="s">
        <v>374</v>
      </c>
      <c r="I341" s="71" t="s">
        <v>771</v>
      </c>
      <c r="J341" s="68" t="s">
        <v>335</v>
      </c>
      <c r="K341" s="67">
        <v>43769</v>
      </c>
      <c r="L341" s="77" t="s">
        <v>773</v>
      </c>
      <c r="M341" s="71" t="s">
        <v>772</v>
      </c>
      <c r="N341" s="67">
        <f>DATE(YEAR(K341)+2,MONTH(K341),DAY(K341)-1)</f>
        <v>44499</v>
      </c>
      <c r="O341" s="67"/>
      <c r="P341" s="82"/>
      <c r="Q341" s="71"/>
      <c r="R341" s="68" t="s">
        <v>327</v>
      </c>
      <c r="S341" s="68" t="s">
        <v>241</v>
      </c>
    </row>
    <row r="342" spans="1:19" ht="51" x14ac:dyDescent="0.25">
      <c r="A342" s="59">
        <f>MAX($A$2:$A341)+1</f>
        <v>337</v>
      </c>
      <c r="B342" s="66" t="s">
        <v>646</v>
      </c>
      <c r="C342" s="67">
        <v>30284</v>
      </c>
      <c r="D342" s="75">
        <f t="shared" ca="1" si="10"/>
        <v>40</v>
      </c>
      <c r="E342" s="69" t="s">
        <v>221</v>
      </c>
      <c r="F342" s="70" t="s">
        <v>264</v>
      </c>
      <c r="G342" s="71" t="s">
        <v>639</v>
      </c>
      <c r="H342" s="93" t="s">
        <v>166</v>
      </c>
      <c r="I342" s="71" t="s">
        <v>655</v>
      </c>
      <c r="J342" s="68" t="s">
        <v>336</v>
      </c>
      <c r="K342" s="74">
        <v>43240</v>
      </c>
      <c r="L342" s="467">
        <v>298</v>
      </c>
      <c r="M342" s="71" t="s">
        <v>654</v>
      </c>
      <c r="N342" s="67">
        <f>DATE(YEAR(O342)+1,MONTH(O342),DAY(O342)-1)</f>
        <v>44336</v>
      </c>
      <c r="O342" s="74">
        <v>43972</v>
      </c>
      <c r="P342" s="461" t="s">
        <v>149</v>
      </c>
      <c r="Q342" s="71" t="s">
        <v>655</v>
      </c>
      <c r="R342" s="68" t="s">
        <v>327</v>
      </c>
      <c r="S342" s="68" t="s">
        <v>241</v>
      </c>
    </row>
    <row r="343" spans="1:19" ht="25.5" x14ac:dyDescent="0.25">
      <c r="A343" s="59">
        <f>MAX($A$2:$A342)+1</f>
        <v>338</v>
      </c>
      <c r="B343" s="66" t="s">
        <v>866</v>
      </c>
      <c r="C343" s="82">
        <v>1986</v>
      </c>
      <c r="D343" s="68">
        <f t="shared" ca="1" si="10"/>
        <v>117</v>
      </c>
      <c r="E343" s="69" t="s">
        <v>221</v>
      </c>
      <c r="F343" s="70" t="s">
        <v>257</v>
      </c>
      <c r="G343" s="71" t="s">
        <v>555</v>
      </c>
      <c r="H343" s="93" t="s">
        <v>166</v>
      </c>
      <c r="I343" s="71" t="s">
        <v>554</v>
      </c>
      <c r="J343" s="68" t="s">
        <v>336</v>
      </c>
      <c r="K343" s="67">
        <v>44522</v>
      </c>
      <c r="L343" s="77" t="s">
        <v>869</v>
      </c>
      <c r="M343" s="71" t="s">
        <v>548</v>
      </c>
      <c r="N343" s="67">
        <f>DATE(YEAR(K343)+1,MONTH(K343),DAY(K343)-1)</f>
        <v>44886</v>
      </c>
      <c r="O343" s="67"/>
      <c r="P343" s="82"/>
      <c r="Q343" s="71"/>
      <c r="R343" s="68" t="s">
        <v>327</v>
      </c>
      <c r="S343" s="68" t="s">
        <v>241</v>
      </c>
    </row>
    <row r="344" spans="1:19" ht="38.25" hidden="1" x14ac:dyDescent="0.25">
      <c r="A344" s="59">
        <f>MAX($A$2:$A343)+1</f>
        <v>339</v>
      </c>
      <c r="B344" s="66" t="s">
        <v>642</v>
      </c>
      <c r="C344" s="67">
        <v>35258</v>
      </c>
      <c r="D344" s="75">
        <f t="shared" ca="1" si="10"/>
        <v>26</v>
      </c>
      <c r="E344" s="69" t="s">
        <v>233</v>
      </c>
      <c r="F344" s="70" t="s">
        <v>264</v>
      </c>
      <c r="G344" s="71" t="s">
        <v>639</v>
      </c>
      <c r="H344" s="93" t="s">
        <v>166</v>
      </c>
      <c r="I344" s="71" t="s">
        <v>652</v>
      </c>
      <c r="J344" s="68" t="s">
        <v>334</v>
      </c>
      <c r="K344" s="74">
        <v>44274</v>
      </c>
      <c r="L344" s="77" t="s">
        <v>760</v>
      </c>
      <c r="M344" s="71" t="s">
        <v>761</v>
      </c>
      <c r="N344" s="67">
        <f>DATE(YEAR(K344)+2,MONTH(K344),DAY(K344)-1)</f>
        <v>45003</v>
      </c>
      <c r="O344" s="74"/>
      <c r="P344" s="82"/>
      <c r="Q344" s="71" t="s">
        <v>655</v>
      </c>
      <c r="R344" s="68" t="s">
        <v>327</v>
      </c>
      <c r="S344" s="68" t="s">
        <v>240</v>
      </c>
    </row>
    <row r="345" spans="1:19" ht="38.25" x14ac:dyDescent="0.25">
      <c r="A345" s="59">
        <f>MAX($A$2:$A344)+1</f>
        <v>340</v>
      </c>
      <c r="B345" s="66" t="s">
        <v>854</v>
      </c>
      <c r="C345" s="67">
        <v>37484</v>
      </c>
      <c r="D345" s="75">
        <f t="shared" ca="1" si="10"/>
        <v>20</v>
      </c>
      <c r="E345" s="69" t="s">
        <v>233</v>
      </c>
      <c r="F345" s="70" t="s">
        <v>317</v>
      </c>
      <c r="G345" s="71" t="s">
        <v>679</v>
      </c>
      <c r="H345" s="93" t="s">
        <v>372</v>
      </c>
      <c r="I345" s="71" t="s">
        <v>699</v>
      </c>
      <c r="J345" s="68" t="s">
        <v>336</v>
      </c>
      <c r="K345" s="67">
        <v>44371</v>
      </c>
      <c r="L345" s="77" t="s">
        <v>822</v>
      </c>
      <c r="M345" s="71" t="s">
        <v>704</v>
      </c>
      <c r="N345" s="67">
        <f>DATE(YEAR(K345)+1,MONTH(K345),DAY(K345)-1)</f>
        <v>44735</v>
      </c>
      <c r="O345" s="67"/>
      <c r="P345" s="82"/>
      <c r="Q345" s="71"/>
      <c r="R345" s="68" t="s">
        <v>238</v>
      </c>
      <c r="S345" s="68" t="s">
        <v>241</v>
      </c>
    </row>
    <row r="346" spans="1:19" ht="38.25" x14ac:dyDescent="0.25">
      <c r="A346" s="59">
        <f>MAX($A$2:$A345)+1</f>
        <v>341</v>
      </c>
      <c r="B346" s="66" t="s">
        <v>486</v>
      </c>
      <c r="C346" s="67">
        <v>27610</v>
      </c>
      <c r="D346" s="68">
        <f t="shared" ca="1" si="10"/>
        <v>47</v>
      </c>
      <c r="E346" s="69" t="s">
        <v>221</v>
      </c>
      <c r="F346" s="70" t="s">
        <v>298</v>
      </c>
      <c r="G346" s="70" t="s">
        <v>489</v>
      </c>
      <c r="H346" s="93" t="s">
        <v>166</v>
      </c>
      <c r="I346" s="71" t="s">
        <v>490</v>
      </c>
      <c r="J346" s="68" t="s">
        <v>336</v>
      </c>
      <c r="K346" s="67">
        <v>44036</v>
      </c>
      <c r="L346" s="79" t="s">
        <v>493</v>
      </c>
      <c r="M346" s="71" t="s">
        <v>491</v>
      </c>
      <c r="N346" s="67">
        <f>DATE(YEAR(K346)+1,MONTH(K346),DAY(K346)-1)</f>
        <v>44400</v>
      </c>
      <c r="O346" s="67"/>
      <c r="P346" s="94"/>
      <c r="Q346" s="73"/>
      <c r="R346" s="68" t="s">
        <v>326</v>
      </c>
      <c r="S346" s="68" t="s">
        <v>241</v>
      </c>
    </row>
    <row r="347" spans="1:19" ht="38.25" hidden="1" x14ac:dyDescent="0.25">
      <c r="A347" s="59">
        <f>MAX($A$2:$A346)+1</f>
        <v>342</v>
      </c>
      <c r="B347" s="66" t="s">
        <v>1051</v>
      </c>
      <c r="C347" s="78"/>
      <c r="D347" s="68" t="str">
        <f t="shared" ca="1" si="10"/>
        <v/>
      </c>
      <c r="E347" s="69" t="s">
        <v>221</v>
      </c>
      <c r="F347" s="70" t="s">
        <v>317</v>
      </c>
      <c r="G347" s="71" t="s">
        <v>679</v>
      </c>
      <c r="H347" s="98"/>
      <c r="I347" s="71" t="s">
        <v>699</v>
      </c>
      <c r="J347" s="68" t="s">
        <v>336</v>
      </c>
      <c r="K347" s="67">
        <v>44715</v>
      </c>
      <c r="L347" s="77" t="s">
        <v>1045</v>
      </c>
      <c r="M347" s="71" t="s">
        <v>704</v>
      </c>
      <c r="N347" s="67">
        <f>DATE(YEAR(K347)+1,MONTH(K347),DAY(K347)-1)</f>
        <v>45079</v>
      </c>
      <c r="O347" s="67"/>
      <c r="P347" s="82"/>
      <c r="Q347" s="71"/>
      <c r="R347" s="68" t="s">
        <v>326</v>
      </c>
      <c r="S347" s="68" t="s">
        <v>240</v>
      </c>
    </row>
    <row r="348" spans="1:19" ht="51" x14ac:dyDescent="0.25">
      <c r="A348" s="59">
        <f>MAX($A$2:$A347)+1</f>
        <v>343</v>
      </c>
      <c r="B348" s="66" t="s">
        <v>393</v>
      </c>
      <c r="C348" s="74">
        <v>36330</v>
      </c>
      <c r="D348" s="75">
        <f t="shared" ca="1" si="10"/>
        <v>23</v>
      </c>
      <c r="E348" s="69" t="s">
        <v>221</v>
      </c>
      <c r="F348" s="70" t="s">
        <v>287</v>
      </c>
      <c r="G348" s="71" t="s">
        <v>236</v>
      </c>
      <c r="H348" s="93" t="s">
        <v>165</v>
      </c>
      <c r="I348" s="71" t="s">
        <v>481</v>
      </c>
      <c r="J348" s="68" t="s">
        <v>335</v>
      </c>
      <c r="K348" s="74">
        <v>43199</v>
      </c>
      <c r="L348" s="76" t="s">
        <v>380</v>
      </c>
      <c r="M348" s="71" t="s">
        <v>381</v>
      </c>
      <c r="N348" s="67">
        <f>DATE(YEAR(O348)+2,MONTH(O348),DAY(O348)-1)</f>
        <v>44659</v>
      </c>
      <c r="O348" s="74">
        <v>43930</v>
      </c>
      <c r="P348" s="77" t="s">
        <v>382</v>
      </c>
      <c r="Q348" s="71" t="s">
        <v>481</v>
      </c>
      <c r="R348" s="68" t="s">
        <v>326</v>
      </c>
      <c r="S348" s="68" t="s">
        <v>241</v>
      </c>
    </row>
    <row r="349" spans="1:19" ht="25.5" x14ac:dyDescent="0.25">
      <c r="A349" s="59">
        <f>MAX($A$2:$A348)+1</f>
        <v>344</v>
      </c>
      <c r="B349" s="66" t="s">
        <v>622</v>
      </c>
      <c r="C349" s="67">
        <v>19544</v>
      </c>
      <c r="D349" s="75">
        <f t="shared" ca="1" si="10"/>
        <v>69</v>
      </c>
      <c r="E349" s="69" t="s">
        <v>221</v>
      </c>
      <c r="F349" s="70" t="s">
        <v>100</v>
      </c>
      <c r="G349" s="70" t="s">
        <v>99</v>
      </c>
      <c r="H349" s="93" t="s">
        <v>166</v>
      </c>
      <c r="I349" s="71" t="s">
        <v>628</v>
      </c>
      <c r="J349" s="68" t="s">
        <v>335</v>
      </c>
      <c r="K349" s="67">
        <v>43782</v>
      </c>
      <c r="L349" s="77" t="s">
        <v>626</v>
      </c>
      <c r="M349" s="71" t="s">
        <v>629</v>
      </c>
      <c r="N349" s="67">
        <f>DATE(YEAR(K349)+2,MONTH(K349),DAY(K349)-1)</f>
        <v>44512</v>
      </c>
      <c r="O349" s="67"/>
      <c r="P349" s="94"/>
      <c r="Q349" s="71"/>
      <c r="R349" s="68" t="s">
        <v>327</v>
      </c>
      <c r="S349" s="68" t="s">
        <v>241</v>
      </c>
    </row>
    <row r="350" spans="1:19" ht="38.25" x14ac:dyDescent="0.25">
      <c r="A350" s="59">
        <f>MAX($A$2:$A349)+1</f>
        <v>345</v>
      </c>
      <c r="B350" s="66" t="s">
        <v>855</v>
      </c>
      <c r="C350" s="67">
        <v>30284</v>
      </c>
      <c r="D350" s="75">
        <f t="shared" ca="1" si="10"/>
        <v>40</v>
      </c>
      <c r="E350" s="69" t="s">
        <v>221</v>
      </c>
      <c r="F350" s="70" t="s">
        <v>317</v>
      </c>
      <c r="G350" s="71" t="s">
        <v>679</v>
      </c>
      <c r="H350" s="93" t="s">
        <v>372</v>
      </c>
      <c r="I350" s="71" t="s">
        <v>699</v>
      </c>
      <c r="J350" s="68" t="s">
        <v>336</v>
      </c>
      <c r="K350" s="67">
        <v>44371</v>
      </c>
      <c r="L350" s="77" t="s">
        <v>822</v>
      </c>
      <c r="M350" s="71" t="s">
        <v>704</v>
      </c>
      <c r="N350" s="67">
        <f>DATE(YEAR(K350)+1,MONTH(K350),DAY(K350)-1)</f>
        <v>44735</v>
      </c>
      <c r="O350" s="67"/>
      <c r="P350" s="82"/>
      <c r="Q350" s="71"/>
      <c r="R350" s="68" t="s">
        <v>238</v>
      </c>
      <c r="S350" s="68" t="s">
        <v>241</v>
      </c>
    </row>
    <row r="351" spans="1:19" ht="25.5" hidden="1" x14ac:dyDescent="0.25">
      <c r="A351" s="59">
        <f>MAX($A$2:$A350)+1</f>
        <v>346</v>
      </c>
      <c r="B351" s="66" t="s">
        <v>433</v>
      </c>
      <c r="C351" s="67">
        <v>25477</v>
      </c>
      <c r="D351" s="68">
        <f t="shared" ca="1" si="10"/>
        <v>53</v>
      </c>
      <c r="E351" s="69" t="s">
        <v>221</v>
      </c>
      <c r="F351" s="70" t="s">
        <v>44</v>
      </c>
      <c r="G351" s="71" t="s">
        <v>234</v>
      </c>
      <c r="H351" s="93" t="s">
        <v>166</v>
      </c>
      <c r="I351" s="71" t="s">
        <v>479</v>
      </c>
      <c r="J351" s="68" t="s">
        <v>335</v>
      </c>
      <c r="K351" s="67">
        <v>43095</v>
      </c>
      <c r="L351" s="77">
        <v>11</v>
      </c>
      <c r="M351" s="71" t="s">
        <v>152</v>
      </c>
      <c r="N351" s="67">
        <f>DATE(YEAR(O351)+2,MONTH(O351),DAY(O351)-1)</f>
        <v>45300</v>
      </c>
      <c r="O351" s="67">
        <v>44571</v>
      </c>
      <c r="P351" s="77" t="s">
        <v>921</v>
      </c>
      <c r="Q351" s="71" t="s">
        <v>479</v>
      </c>
      <c r="R351" s="68" t="s">
        <v>327</v>
      </c>
      <c r="S351" s="68" t="s">
        <v>240</v>
      </c>
    </row>
    <row r="352" spans="1:19" ht="25.5" hidden="1" x14ac:dyDescent="0.25">
      <c r="A352" s="59">
        <f>MAX($A$2:$A351)+1</f>
        <v>347</v>
      </c>
      <c r="B352" s="66" t="s">
        <v>977</v>
      </c>
      <c r="C352" s="67">
        <v>30570</v>
      </c>
      <c r="D352" s="68">
        <f t="shared" ca="1" si="10"/>
        <v>39</v>
      </c>
      <c r="E352" s="69" t="s">
        <v>233</v>
      </c>
      <c r="F352" s="70" t="s">
        <v>299</v>
      </c>
      <c r="G352" s="70" t="s">
        <v>943</v>
      </c>
      <c r="H352" s="98"/>
      <c r="I352" s="71" t="s">
        <v>944</v>
      </c>
      <c r="J352" s="68" t="s">
        <v>336</v>
      </c>
      <c r="K352" s="67">
        <v>44728</v>
      </c>
      <c r="L352" s="77" t="s">
        <v>968</v>
      </c>
      <c r="M352" s="71" t="s">
        <v>945</v>
      </c>
      <c r="N352" s="67">
        <f>DATE(YEAR(K352)+1,MONTH(K352),DAY(K352)-1)</f>
        <v>45092</v>
      </c>
      <c r="O352" s="67"/>
      <c r="P352" s="82"/>
      <c r="Q352" s="71"/>
      <c r="R352" s="68" t="s">
        <v>326</v>
      </c>
      <c r="S352" s="68" t="s">
        <v>240</v>
      </c>
    </row>
    <row r="353" spans="1:19" ht="25.5" hidden="1" x14ac:dyDescent="0.25">
      <c r="A353" s="59">
        <f>MAX($A$2:$A352)+1</f>
        <v>348</v>
      </c>
      <c r="B353" s="66" t="s">
        <v>680</v>
      </c>
      <c r="C353" s="67">
        <v>22286</v>
      </c>
      <c r="D353" s="75">
        <f t="shared" ca="1" si="10"/>
        <v>62</v>
      </c>
      <c r="E353" s="69" t="s">
        <v>221</v>
      </c>
      <c r="F353" s="70" t="s">
        <v>317</v>
      </c>
      <c r="G353" s="71" t="s">
        <v>679</v>
      </c>
      <c r="H353" s="93" t="s">
        <v>372</v>
      </c>
      <c r="I353" s="71" t="s">
        <v>699</v>
      </c>
      <c r="J353" s="68" t="s">
        <v>333</v>
      </c>
      <c r="K353" s="67">
        <v>44750</v>
      </c>
      <c r="L353" s="77" t="s">
        <v>889</v>
      </c>
      <c r="M353" s="71" t="s">
        <v>237</v>
      </c>
      <c r="N353" s="67">
        <f>DATE(YEAR(K353)+4,MONTH(K353),DAY(K353)-1)</f>
        <v>46210</v>
      </c>
      <c r="O353" s="67"/>
      <c r="P353" s="82"/>
      <c r="Q353" s="71"/>
      <c r="R353" s="68" t="s">
        <v>326</v>
      </c>
      <c r="S353" s="68" t="s">
        <v>240</v>
      </c>
    </row>
    <row r="354" spans="1:19" ht="38.25" x14ac:dyDescent="0.25">
      <c r="A354" s="59">
        <f>MAX($A$2:$A353)+1</f>
        <v>349</v>
      </c>
      <c r="B354" s="66" t="s">
        <v>1062</v>
      </c>
      <c r="C354" s="78"/>
      <c r="D354" s="68" t="str">
        <f t="shared" ca="1" si="10"/>
        <v/>
      </c>
      <c r="E354" s="69" t="s">
        <v>233</v>
      </c>
      <c r="F354" s="70" t="s">
        <v>267</v>
      </c>
      <c r="G354" s="70" t="s">
        <v>1065</v>
      </c>
      <c r="H354" s="93" t="s">
        <v>166</v>
      </c>
      <c r="I354" s="71" t="s">
        <v>1067</v>
      </c>
      <c r="J354" s="68" t="s">
        <v>336</v>
      </c>
      <c r="K354" s="67">
        <v>42794</v>
      </c>
      <c r="L354" s="77" t="s">
        <v>897</v>
      </c>
      <c r="M354" s="71" t="s">
        <v>1066</v>
      </c>
      <c r="N354" s="67">
        <f>DATE(YEAR(K354)+1,MONTH(K354),DAY(K354)-1)</f>
        <v>43158</v>
      </c>
      <c r="O354" s="67"/>
      <c r="P354" s="82"/>
      <c r="Q354" s="71"/>
      <c r="R354" s="68" t="s">
        <v>327</v>
      </c>
      <c r="S354" s="68" t="s">
        <v>241</v>
      </c>
    </row>
    <row r="355" spans="1:19" ht="38.25" x14ac:dyDescent="0.25">
      <c r="A355" s="59">
        <f>MAX($A$2:$A354)+1</f>
        <v>350</v>
      </c>
      <c r="B355" s="66" t="s">
        <v>692</v>
      </c>
      <c r="C355" s="67">
        <v>35338</v>
      </c>
      <c r="D355" s="75">
        <f t="shared" ca="1" si="10"/>
        <v>26</v>
      </c>
      <c r="E355" s="69" t="s">
        <v>221</v>
      </c>
      <c r="F355" s="70" t="s">
        <v>317</v>
      </c>
      <c r="G355" s="71" t="s">
        <v>679</v>
      </c>
      <c r="H355" s="93" t="s">
        <v>372</v>
      </c>
      <c r="I355" s="71" t="s">
        <v>699</v>
      </c>
      <c r="J355" s="68" t="s">
        <v>336</v>
      </c>
      <c r="K355" s="67">
        <v>43671</v>
      </c>
      <c r="L355" s="77" t="s">
        <v>700</v>
      </c>
      <c r="M355" s="71" t="s">
        <v>704</v>
      </c>
      <c r="N355" s="67">
        <f>DATE(YEAR(O355)+1,MONTH(O355),DAY(O355)-1)</f>
        <v>44478</v>
      </c>
      <c r="O355" s="67">
        <v>44114</v>
      </c>
      <c r="P355" s="77" t="s">
        <v>705</v>
      </c>
      <c r="Q355" s="71" t="s">
        <v>699</v>
      </c>
      <c r="R355" s="68" t="s">
        <v>327</v>
      </c>
      <c r="S355" s="68" t="s">
        <v>241</v>
      </c>
    </row>
    <row r="356" spans="1:19" ht="25.5" hidden="1" x14ac:dyDescent="0.25">
      <c r="A356" s="59">
        <f>MAX($A$2:$A355)+1</f>
        <v>351</v>
      </c>
      <c r="B356" s="66" t="s">
        <v>344</v>
      </c>
      <c r="C356" s="67">
        <v>28291</v>
      </c>
      <c r="D356" s="68">
        <f t="shared" ca="1" si="10"/>
        <v>45</v>
      </c>
      <c r="E356" s="69" t="s">
        <v>221</v>
      </c>
      <c r="F356" s="70" t="s">
        <v>44</v>
      </c>
      <c r="G356" s="71" t="s">
        <v>400</v>
      </c>
      <c r="H356" s="93" t="s">
        <v>165</v>
      </c>
      <c r="I356" s="71" t="s">
        <v>479</v>
      </c>
      <c r="J356" s="68" t="s">
        <v>333</v>
      </c>
      <c r="K356" s="67">
        <v>44650</v>
      </c>
      <c r="L356" s="76" t="s">
        <v>880</v>
      </c>
      <c r="M356" s="71" t="s">
        <v>237</v>
      </c>
      <c r="N356" s="67">
        <f>DATE(YEAR(K356)+4,MONTH(K356),DAY(K356)-1)</f>
        <v>46110</v>
      </c>
      <c r="O356" s="67"/>
      <c r="P356" s="94"/>
      <c r="Q356" s="73"/>
      <c r="R356" s="68" t="s">
        <v>327</v>
      </c>
      <c r="S356" s="68" t="s">
        <v>240</v>
      </c>
    </row>
    <row r="357" spans="1:19" ht="25.5" hidden="1" x14ac:dyDescent="0.25">
      <c r="A357" s="59">
        <f>MAX($A$2:$A356)+1</f>
        <v>352</v>
      </c>
      <c r="B357" s="66" t="s">
        <v>541</v>
      </c>
      <c r="C357" s="67">
        <v>25053</v>
      </c>
      <c r="D357" s="75">
        <f t="shared" ca="1" si="10"/>
        <v>54</v>
      </c>
      <c r="E357" s="69" t="s">
        <v>221</v>
      </c>
      <c r="F357" s="70" t="s">
        <v>294</v>
      </c>
      <c r="G357" s="71" t="s">
        <v>525</v>
      </c>
      <c r="H357" s="93" t="s">
        <v>166</v>
      </c>
      <c r="I357" s="71" t="s">
        <v>543</v>
      </c>
      <c r="J357" s="68" t="s">
        <v>335</v>
      </c>
      <c r="K357" s="74">
        <v>43573</v>
      </c>
      <c r="L357" s="76" t="s">
        <v>545</v>
      </c>
      <c r="M357" s="71" t="s">
        <v>546</v>
      </c>
      <c r="N357" s="67">
        <f>DATE(YEAR(O357)+2,MONTH(O357),DAY(O357)-1)</f>
        <v>44974</v>
      </c>
      <c r="O357" s="67">
        <v>44245</v>
      </c>
      <c r="P357" s="461" t="s">
        <v>209</v>
      </c>
      <c r="Q357" s="71" t="s">
        <v>543</v>
      </c>
      <c r="R357" s="68" t="s">
        <v>238</v>
      </c>
      <c r="S357" s="68" t="s">
        <v>240</v>
      </c>
    </row>
    <row r="358" spans="1:19" ht="38.25" hidden="1" x14ac:dyDescent="0.25">
      <c r="A358" s="59">
        <f>MAX($A$2:$A357)+1</f>
        <v>353</v>
      </c>
      <c r="B358" s="66" t="s">
        <v>1052</v>
      </c>
      <c r="C358" s="78"/>
      <c r="D358" s="68" t="str">
        <f t="shared" ca="1" si="10"/>
        <v/>
      </c>
      <c r="E358" s="69" t="s">
        <v>221</v>
      </c>
      <c r="F358" s="70" t="s">
        <v>317</v>
      </c>
      <c r="G358" s="71" t="s">
        <v>679</v>
      </c>
      <c r="H358" s="98"/>
      <c r="I358" s="71" t="s">
        <v>699</v>
      </c>
      <c r="J358" s="68" t="s">
        <v>336</v>
      </c>
      <c r="K358" s="67">
        <v>44715</v>
      </c>
      <c r="L358" s="77" t="s">
        <v>1045</v>
      </c>
      <c r="M358" s="71" t="s">
        <v>704</v>
      </c>
      <c r="N358" s="67">
        <f>DATE(YEAR(K358)+1,MONTH(K358),DAY(K358)-1)</f>
        <v>45079</v>
      </c>
      <c r="O358" s="67"/>
      <c r="P358" s="82"/>
      <c r="Q358" s="71"/>
      <c r="R358" s="68" t="s">
        <v>326</v>
      </c>
      <c r="S358" s="68" t="s">
        <v>240</v>
      </c>
    </row>
    <row r="359" spans="1:19" ht="38.25" x14ac:dyDescent="0.25">
      <c r="A359" s="59">
        <f>MAX($A$2:$A358)+1</f>
        <v>354</v>
      </c>
      <c r="B359" s="66" t="s">
        <v>487</v>
      </c>
      <c r="C359" s="67">
        <v>21484</v>
      </c>
      <c r="D359" s="68">
        <f t="shared" ca="1" si="10"/>
        <v>64</v>
      </c>
      <c r="E359" s="69" t="s">
        <v>221</v>
      </c>
      <c r="F359" s="70" t="s">
        <v>298</v>
      </c>
      <c r="G359" s="70" t="s">
        <v>489</v>
      </c>
      <c r="H359" s="93" t="s">
        <v>166</v>
      </c>
      <c r="I359" s="71" t="s">
        <v>490</v>
      </c>
      <c r="J359" s="68" t="s">
        <v>335</v>
      </c>
      <c r="K359" s="67">
        <v>44036</v>
      </c>
      <c r="L359" s="79" t="s">
        <v>493</v>
      </c>
      <c r="M359" s="71" t="s">
        <v>491</v>
      </c>
      <c r="N359" s="67">
        <f>DATE(YEAR(K359)+2,MONTH(K359),DAY(K359)-1)</f>
        <v>44765</v>
      </c>
      <c r="O359" s="67"/>
      <c r="P359" s="94"/>
      <c r="Q359" s="73"/>
      <c r="R359" s="68" t="s">
        <v>326</v>
      </c>
      <c r="S359" s="68" t="s">
        <v>241</v>
      </c>
    </row>
    <row r="360" spans="1:19" ht="38.25" x14ac:dyDescent="0.25">
      <c r="A360" s="59">
        <f>MAX($A$2:$A359)+1</f>
        <v>355</v>
      </c>
      <c r="B360" s="66" t="s">
        <v>689</v>
      </c>
      <c r="C360" s="67">
        <v>36363</v>
      </c>
      <c r="D360" s="75">
        <f t="shared" ref="D360:D423" ca="1" si="12">IF(OR(ISERROR(YEAR(C360)),ISBLANK(C360)),"",YEAR(TODAY()-C360)-1900)</f>
        <v>23</v>
      </c>
      <c r="E360" s="69" t="s">
        <v>221</v>
      </c>
      <c r="F360" s="70" t="s">
        <v>317</v>
      </c>
      <c r="G360" s="71" t="s">
        <v>679</v>
      </c>
      <c r="H360" s="93" t="s">
        <v>165</v>
      </c>
      <c r="I360" s="71" t="s">
        <v>699</v>
      </c>
      <c r="J360" s="68" t="s">
        <v>336</v>
      </c>
      <c r="K360" s="67">
        <v>43671</v>
      </c>
      <c r="L360" s="77" t="s">
        <v>700</v>
      </c>
      <c r="M360" s="71" t="s">
        <v>704</v>
      </c>
      <c r="N360" s="67">
        <f>DATE(YEAR(O360)+1,MONTH(O360),DAY(O360)-1)</f>
        <v>44478</v>
      </c>
      <c r="O360" s="67">
        <v>44114</v>
      </c>
      <c r="P360" s="77" t="s">
        <v>705</v>
      </c>
      <c r="Q360" s="71" t="s">
        <v>699</v>
      </c>
      <c r="R360" s="68" t="s">
        <v>327</v>
      </c>
      <c r="S360" s="68" t="s">
        <v>241</v>
      </c>
    </row>
    <row r="361" spans="1:19" ht="25.5" hidden="1" x14ac:dyDescent="0.25">
      <c r="A361" s="59">
        <f>MAX($A$2:$A360)+1</f>
        <v>356</v>
      </c>
      <c r="B361" s="66" t="s">
        <v>975</v>
      </c>
      <c r="C361" s="67">
        <v>36840</v>
      </c>
      <c r="D361" s="68">
        <f t="shared" ca="1" si="12"/>
        <v>22</v>
      </c>
      <c r="E361" s="69" t="s">
        <v>221</v>
      </c>
      <c r="F361" s="70" t="s">
        <v>299</v>
      </c>
      <c r="G361" s="70" t="s">
        <v>943</v>
      </c>
      <c r="H361" s="98"/>
      <c r="I361" s="71" t="s">
        <v>944</v>
      </c>
      <c r="J361" s="68" t="s">
        <v>336</v>
      </c>
      <c r="K361" s="67">
        <v>44728</v>
      </c>
      <c r="L361" s="77" t="s">
        <v>966</v>
      </c>
      <c r="M361" s="71" t="s">
        <v>945</v>
      </c>
      <c r="N361" s="67">
        <f>DATE(YEAR(K361)+1,MONTH(K361),DAY(K361)-1)</f>
        <v>45092</v>
      </c>
      <c r="O361" s="67"/>
      <c r="P361" s="82"/>
      <c r="Q361" s="71"/>
      <c r="R361" s="68" t="s">
        <v>326</v>
      </c>
      <c r="S361" s="68" t="s">
        <v>240</v>
      </c>
    </row>
    <row r="362" spans="1:19" ht="38.25" hidden="1" x14ac:dyDescent="0.25">
      <c r="A362" s="59">
        <f>MAX($A$2:$A361)+1</f>
        <v>357</v>
      </c>
      <c r="B362" s="66" t="s">
        <v>470</v>
      </c>
      <c r="C362" s="74">
        <v>32548</v>
      </c>
      <c r="D362" s="75">
        <f t="shared" ca="1" si="12"/>
        <v>33</v>
      </c>
      <c r="E362" s="69" t="s">
        <v>221</v>
      </c>
      <c r="F362" s="70" t="s">
        <v>304</v>
      </c>
      <c r="G362" s="71" t="s">
        <v>461</v>
      </c>
      <c r="H362" s="93" t="s">
        <v>372</v>
      </c>
      <c r="I362" s="71" t="s">
        <v>482</v>
      </c>
      <c r="J362" s="68" t="s">
        <v>334</v>
      </c>
      <c r="K362" s="74">
        <v>44363</v>
      </c>
      <c r="L362" s="77">
        <v>338</v>
      </c>
      <c r="M362" s="71" t="s">
        <v>747</v>
      </c>
      <c r="N362" s="67">
        <f>DATE(YEAR(K362)+2,MONTH(K362),DAY(K362)-1)</f>
        <v>45092</v>
      </c>
      <c r="O362" s="74"/>
      <c r="P362" s="94"/>
      <c r="Q362" s="73"/>
      <c r="R362" s="68" t="s">
        <v>327</v>
      </c>
      <c r="S362" s="68" t="s">
        <v>240</v>
      </c>
    </row>
    <row r="363" spans="1:19" ht="38.25" hidden="1" x14ac:dyDescent="0.25">
      <c r="A363" s="59">
        <f>MAX($A$2:$A362)+1</f>
        <v>358</v>
      </c>
      <c r="B363" s="66" t="s">
        <v>745</v>
      </c>
      <c r="C363" s="67">
        <v>28122</v>
      </c>
      <c r="D363" s="68">
        <f t="shared" ca="1" si="12"/>
        <v>46</v>
      </c>
      <c r="E363" s="69" t="s">
        <v>221</v>
      </c>
      <c r="F363" s="70" t="s">
        <v>306</v>
      </c>
      <c r="G363" s="70" t="s">
        <v>584</v>
      </c>
      <c r="H363" s="93" t="s">
        <v>713</v>
      </c>
      <c r="I363" s="71" t="s">
        <v>712</v>
      </c>
      <c r="J363" s="68" t="s">
        <v>335</v>
      </c>
      <c r="K363" s="67">
        <v>44781</v>
      </c>
      <c r="L363" s="77" t="s">
        <v>1025</v>
      </c>
      <c r="M363" s="71" t="s">
        <v>746</v>
      </c>
      <c r="N363" s="67">
        <f>DATE(YEAR(K363)+2,MONTH(K363),DAY(K363)-1)</f>
        <v>45511</v>
      </c>
      <c r="O363" s="67"/>
      <c r="P363" s="82"/>
      <c r="Q363" s="71"/>
      <c r="R363" s="68" t="s">
        <v>327</v>
      </c>
      <c r="S363" s="68" t="s">
        <v>240</v>
      </c>
    </row>
    <row r="364" spans="1:19" ht="25.5" x14ac:dyDescent="0.25">
      <c r="A364" s="59">
        <f>MAX($A$2:$A363)+1</f>
        <v>359</v>
      </c>
      <c r="B364" s="66" t="s">
        <v>1026</v>
      </c>
      <c r="C364" s="82" t="s">
        <v>1027</v>
      </c>
      <c r="D364" s="68">
        <f t="shared" ca="1" si="12"/>
        <v>117</v>
      </c>
      <c r="E364" s="69" t="s">
        <v>221</v>
      </c>
      <c r="F364" s="70" t="s">
        <v>257</v>
      </c>
      <c r="G364" s="71" t="s">
        <v>555</v>
      </c>
      <c r="H364" s="93" t="s">
        <v>166</v>
      </c>
      <c r="I364" s="71" t="s">
        <v>554</v>
      </c>
      <c r="J364" s="68" t="s">
        <v>335</v>
      </c>
      <c r="K364" s="67">
        <v>43490</v>
      </c>
      <c r="L364" s="77">
        <v>33</v>
      </c>
      <c r="M364" s="71" t="s">
        <v>548</v>
      </c>
      <c r="N364" s="67">
        <f>DATE(YEAR(K364)+2,MONTH(K364),DAY(K364)-1)</f>
        <v>44220</v>
      </c>
      <c r="O364" s="67"/>
      <c r="P364" s="82"/>
      <c r="Q364" s="71"/>
      <c r="R364" s="68" t="s">
        <v>327</v>
      </c>
      <c r="S364" s="68" t="s">
        <v>241</v>
      </c>
    </row>
    <row r="365" spans="1:19" ht="25.5" hidden="1" x14ac:dyDescent="0.25">
      <c r="A365" s="59">
        <f>MAX($A$2:$A364)+1</f>
        <v>360</v>
      </c>
      <c r="B365" s="66" t="s">
        <v>919</v>
      </c>
      <c r="C365" s="78"/>
      <c r="D365" s="68" t="str">
        <f t="shared" ca="1" si="12"/>
        <v/>
      </c>
      <c r="E365" s="69" t="s">
        <v>221</v>
      </c>
      <c r="F365" s="70" t="s">
        <v>323</v>
      </c>
      <c r="G365" s="71" t="s">
        <v>896</v>
      </c>
      <c r="H365" s="93" t="s">
        <v>375</v>
      </c>
      <c r="I365" s="71" t="s">
        <v>661</v>
      </c>
      <c r="J365" s="68" t="s">
        <v>336</v>
      </c>
      <c r="K365" s="67">
        <v>44693</v>
      </c>
      <c r="L365" s="77" t="s">
        <v>920</v>
      </c>
      <c r="M365" s="71" t="s">
        <v>898</v>
      </c>
      <c r="N365" s="67">
        <f>DATE(YEAR(K365)+1,MONTH(K365),DAY(K365)-1)</f>
        <v>45057</v>
      </c>
      <c r="O365" s="67"/>
      <c r="P365" s="82"/>
      <c r="Q365" s="71"/>
      <c r="R365" s="68" t="s">
        <v>327</v>
      </c>
      <c r="S365" s="68" t="s">
        <v>240</v>
      </c>
    </row>
    <row r="366" spans="1:19" ht="25.5" hidden="1" x14ac:dyDescent="0.25">
      <c r="A366" s="59">
        <f>MAX($A$2:$A365)+1</f>
        <v>361</v>
      </c>
      <c r="B366" s="66" t="s">
        <v>537</v>
      </c>
      <c r="C366" s="67">
        <v>35131</v>
      </c>
      <c r="D366" s="75">
        <f t="shared" ca="1" si="12"/>
        <v>26</v>
      </c>
      <c r="E366" s="69" t="s">
        <v>233</v>
      </c>
      <c r="F366" s="70" t="s">
        <v>294</v>
      </c>
      <c r="G366" s="71" t="s">
        <v>525</v>
      </c>
      <c r="H366" s="93" t="s">
        <v>166</v>
      </c>
      <c r="I366" s="71" t="s">
        <v>543</v>
      </c>
      <c r="J366" s="68" t="s">
        <v>335</v>
      </c>
      <c r="K366" s="74">
        <v>43367</v>
      </c>
      <c r="L366" s="76" t="s">
        <v>544</v>
      </c>
      <c r="M366" s="71" t="s">
        <v>546</v>
      </c>
      <c r="N366" s="67">
        <f>DATE(YEAR(O366)+2,MONTH(O366),DAY(O366)-1)</f>
        <v>44974</v>
      </c>
      <c r="O366" s="67">
        <v>44245</v>
      </c>
      <c r="P366" s="461" t="s">
        <v>209</v>
      </c>
      <c r="Q366" s="71" t="s">
        <v>543</v>
      </c>
      <c r="R366" s="68" t="s">
        <v>238</v>
      </c>
      <c r="S366" s="68" t="s">
        <v>240</v>
      </c>
    </row>
    <row r="367" spans="1:19" ht="25.5" hidden="1" x14ac:dyDescent="0.25">
      <c r="A367" s="59">
        <f>MAX($A$2:$A366)+1</f>
        <v>362</v>
      </c>
      <c r="B367" s="66" t="s">
        <v>1022</v>
      </c>
      <c r="C367" s="67">
        <v>36892</v>
      </c>
      <c r="D367" s="68">
        <f t="shared" ca="1" si="12"/>
        <v>22</v>
      </c>
      <c r="E367" s="69" t="s">
        <v>221</v>
      </c>
      <c r="F367" s="70" t="s">
        <v>277</v>
      </c>
      <c r="G367" s="70" t="s">
        <v>999</v>
      </c>
      <c r="H367" s="93" t="s">
        <v>165</v>
      </c>
      <c r="I367" s="71" t="s">
        <v>1000</v>
      </c>
      <c r="J367" s="68" t="s">
        <v>336</v>
      </c>
      <c r="K367" s="67">
        <v>44363</v>
      </c>
      <c r="L367" s="77" t="s">
        <v>1002</v>
      </c>
      <c r="M367" s="71" t="s">
        <v>1001</v>
      </c>
      <c r="N367" s="67">
        <f>DATE(YEAR(O367)+1,MONTH(O367),DAY(O367)-1)</f>
        <v>45093</v>
      </c>
      <c r="O367" s="67">
        <v>44729</v>
      </c>
      <c r="P367" s="77" t="s">
        <v>1041</v>
      </c>
      <c r="Q367" s="71" t="s">
        <v>1000</v>
      </c>
      <c r="R367" s="68" t="s">
        <v>326</v>
      </c>
      <c r="S367" s="68" t="s">
        <v>240</v>
      </c>
    </row>
    <row r="368" spans="1:19" ht="38.25" hidden="1" x14ac:dyDescent="0.25">
      <c r="A368" s="59">
        <f>MAX($A$2:$A367)+1</f>
        <v>363</v>
      </c>
      <c r="B368" s="66" t="s">
        <v>804</v>
      </c>
      <c r="C368" s="67">
        <v>30543</v>
      </c>
      <c r="D368" s="68">
        <f t="shared" ca="1" si="12"/>
        <v>39</v>
      </c>
      <c r="E368" s="69" t="s">
        <v>221</v>
      </c>
      <c r="F368" s="70" t="s">
        <v>266</v>
      </c>
      <c r="G368" s="70" t="s">
        <v>806</v>
      </c>
      <c r="H368" s="93" t="s">
        <v>677</v>
      </c>
      <c r="I368" s="71" t="s">
        <v>673</v>
      </c>
      <c r="J368" s="68" t="s">
        <v>334</v>
      </c>
      <c r="K368" s="67">
        <v>44544</v>
      </c>
      <c r="L368" s="77" t="s">
        <v>887</v>
      </c>
      <c r="M368" s="71" t="s">
        <v>666</v>
      </c>
      <c r="N368" s="67">
        <f>DATE(YEAR(K368)+2,MONTH(K368),DAY(K368)-1)</f>
        <v>45273</v>
      </c>
      <c r="O368" s="67"/>
      <c r="P368" s="94"/>
      <c r="Q368" s="71"/>
      <c r="R368" s="68" t="s">
        <v>326</v>
      </c>
      <c r="S368" s="68" t="s">
        <v>240</v>
      </c>
    </row>
    <row r="369" spans="1:19" ht="25.5" hidden="1" x14ac:dyDescent="0.25">
      <c r="A369" s="59">
        <f>MAX($A$2:$A368)+1</f>
        <v>364</v>
      </c>
      <c r="B369" s="66" t="s">
        <v>434</v>
      </c>
      <c r="C369" s="67">
        <v>33583</v>
      </c>
      <c r="D369" s="68">
        <f t="shared" ca="1" si="12"/>
        <v>31</v>
      </c>
      <c r="E369" s="69" t="s">
        <v>221</v>
      </c>
      <c r="F369" s="70" t="s">
        <v>44</v>
      </c>
      <c r="G369" s="71" t="s">
        <v>400</v>
      </c>
      <c r="H369" s="93" t="s">
        <v>165</v>
      </c>
      <c r="I369" s="71" t="s">
        <v>479</v>
      </c>
      <c r="J369" s="68" t="s">
        <v>335</v>
      </c>
      <c r="K369" s="67">
        <v>43096</v>
      </c>
      <c r="L369" s="76" t="s">
        <v>170</v>
      </c>
      <c r="M369" s="71" t="s">
        <v>103</v>
      </c>
      <c r="N369" s="67">
        <f>DATE(YEAR(O369)+2,MONTH(O369),DAY(O369)-1)</f>
        <v>45300</v>
      </c>
      <c r="O369" s="67">
        <v>44571</v>
      </c>
      <c r="P369" s="77" t="s">
        <v>921</v>
      </c>
      <c r="Q369" s="71" t="s">
        <v>479</v>
      </c>
      <c r="R369" s="68" t="s">
        <v>327</v>
      </c>
      <c r="S369" s="68" t="s">
        <v>240</v>
      </c>
    </row>
    <row r="370" spans="1:19" ht="38.25" x14ac:dyDescent="0.25">
      <c r="A370" s="59">
        <f>MAX($A$2:$A369)+1</f>
        <v>365</v>
      </c>
      <c r="B370" s="66" t="s">
        <v>362</v>
      </c>
      <c r="C370" s="67">
        <v>37747</v>
      </c>
      <c r="D370" s="68">
        <f t="shared" ca="1" si="12"/>
        <v>19</v>
      </c>
      <c r="E370" s="69" t="s">
        <v>221</v>
      </c>
      <c r="F370" s="70" t="s">
        <v>272</v>
      </c>
      <c r="G370" s="71" t="s">
        <v>328</v>
      </c>
      <c r="H370" s="93" t="s">
        <v>165</v>
      </c>
      <c r="I370" s="71" t="s">
        <v>480</v>
      </c>
      <c r="J370" s="68" t="s">
        <v>335</v>
      </c>
      <c r="K370" s="67">
        <v>43794</v>
      </c>
      <c r="L370" s="462">
        <v>187</v>
      </c>
      <c r="M370" s="71" t="s">
        <v>358</v>
      </c>
      <c r="N370" s="67">
        <f>DATE(YEAR(K370)+2,MONTH(K370),DAY(K370)-1)</f>
        <v>44524</v>
      </c>
      <c r="O370" s="67"/>
      <c r="P370" s="94"/>
      <c r="Q370" s="73"/>
      <c r="R370" s="68" t="s">
        <v>326</v>
      </c>
      <c r="S370" s="68" t="s">
        <v>241</v>
      </c>
    </row>
    <row r="371" spans="1:19" ht="38.25" x14ac:dyDescent="0.25">
      <c r="A371" s="59">
        <f>MAX($A$2:$A370)+1</f>
        <v>366</v>
      </c>
      <c r="B371" s="66" t="s">
        <v>359</v>
      </c>
      <c r="C371" s="67">
        <v>28779</v>
      </c>
      <c r="D371" s="68">
        <f t="shared" ca="1" si="12"/>
        <v>44</v>
      </c>
      <c r="E371" s="69" t="s">
        <v>233</v>
      </c>
      <c r="F371" s="70" t="s">
        <v>272</v>
      </c>
      <c r="G371" s="71" t="s">
        <v>328</v>
      </c>
      <c r="H371" s="93" t="s">
        <v>165</v>
      </c>
      <c r="I371" s="71" t="s">
        <v>480</v>
      </c>
      <c r="J371" s="68" t="s">
        <v>335</v>
      </c>
      <c r="K371" s="67">
        <v>43766</v>
      </c>
      <c r="L371" s="462">
        <v>167</v>
      </c>
      <c r="M371" s="71" t="s">
        <v>358</v>
      </c>
      <c r="N371" s="67">
        <f>DATE(YEAR(K371)+2,MONTH(K371),DAY(K371)-1)</f>
        <v>44496</v>
      </c>
      <c r="O371" s="67"/>
      <c r="P371" s="94"/>
      <c r="Q371" s="73"/>
      <c r="R371" s="68" t="s">
        <v>326</v>
      </c>
      <c r="S371" s="68" t="s">
        <v>241</v>
      </c>
    </row>
    <row r="372" spans="1:19" ht="25.5" hidden="1" x14ac:dyDescent="0.25">
      <c r="A372" s="59">
        <f>MAX($A$2:$A371)+1</f>
        <v>367</v>
      </c>
      <c r="B372" s="66" t="s">
        <v>755</v>
      </c>
      <c r="C372" s="67">
        <v>32941</v>
      </c>
      <c r="D372" s="75">
        <f t="shared" ca="1" si="12"/>
        <v>32</v>
      </c>
      <c r="E372" s="69" t="s">
        <v>233</v>
      </c>
      <c r="F372" s="70" t="s">
        <v>44</v>
      </c>
      <c r="G372" s="71" t="s">
        <v>400</v>
      </c>
      <c r="H372" s="93" t="s">
        <v>375</v>
      </c>
      <c r="I372" s="71" t="s">
        <v>479</v>
      </c>
      <c r="J372" s="68" t="s">
        <v>336</v>
      </c>
      <c r="K372" s="67">
        <v>44333</v>
      </c>
      <c r="L372" s="76" t="s">
        <v>750</v>
      </c>
      <c r="M372" s="71" t="s">
        <v>103</v>
      </c>
      <c r="N372" s="67">
        <f>DATE(YEAR(O372)+1,MONTH(O372),DAY(O372)-1)</f>
        <v>45061</v>
      </c>
      <c r="O372" s="67">
        <v>44697</v>
      </c>
      <c r="P372" s="77" t="s">
        <v>884</v>
      </c>
      <c r="Q372" s="71" t="s">
        <v>479</v>
      </c>
      <c r="R372" s="68" t="s">
        <v>326</v>
      </c>
      <c r="S372" s="68" t="s">
        <v>240</v>
      </c>
    </row>
    <row r="373" spans="1:19" ht="25.5" x14ac:dyDescent="0.25">
      <c r="A373" s="59">
        <f>MAX($A$2:$A372)+1</f>
        <v>368</v>
      </c>
      <c r="B373" s="66" t="s">
        <v>768</v>
      </c>
      <c r="C373" s="67">
        <v>28126</v>
      </c>
      <c r="D373" s="68">
        <f t="shared" ca="1" si="12"/>
        <v>46</v>
      </c>
      <c r="E373" s="69" t="s">
        <v>221</v>
      </c>
      <c r="F373" s="70" t="s">
        <v>296</v>
      </c>
      <c r="G373" s="70" t="s">
        <v>770</v>
      </c>
      <c r="H373" s="93" t="s">
        <v>374</v>
      </c>
      <c r="I373" s="71" t="s">
        <v>771</v>
      </c>
      <c r="J373" s="68" t="s">
        <v>335</v>
      </c>
      <c r="K373" s="67">
        <v>43769</v>
      </c>
      <c r="L373" s="77" t="s">
        <v>773</v>
      </c>
      <c r="M373" s="71" t="s">
        <v>772</v>
      </c>
      <c r="N373" s="67">
        <f>DATE(YEAR(K373)+2,MONTH(K373),DAY(K373)-1)</f>
        <v>44499</v>
      </c>
      <c r="O373" s="67"/>
      <c r="P373" s="82"/>
      <c r="Q373" s="71"/>
      <c r="R373" s="68" t="s">
        <v>327</v>
      </c>
      <c r="S373" s="68" t="s">
        <v>241</v>
      </c>
    </row>
    <row r="374" spans="1:19" ht="38.25" x14ac:dyDescent="0.25">
      <c r="A374" s="59">
        <f>MAX($A$2:$A373)+1</f>
        <v>369</v>
      </c>
      <c r="B374" s="66" t="s">
        <v>783</v>
      </c>
      <c r="C374" s="96">
        <v>1986</v>
      </c>
      <c r="D374" s="68">
        <f t="shared" ca="1" si="12"/>
        <v>117</v>
      </c>
      <c r="E374" s="69" t="s">
        <v>221</v>
      </c>
      <c r="F374" s="70" t="s">
        <v>265</v>
      </c>
      <c r="G374" s="70" t="s">
        <v>787</v>
      </c>
      <c r="H374" s="93" t="s">
        <v>166</v>
      </c>
      <c r="I374" s="71" t="s">
        <v>789</v>
      </c>
      <c r="J374" s="68" t="s">
        <v>336</v>
      </c>
      <c r="K374" s="67">
        <v>42835</v>
      </c>
      <c r="L374" s="77" t="s">
        <v>791</v>
      </c>
      <c r="M374" s="71" t="s">
        <v>790</v>
      </c>
      <c r="N374" s="67">
        <f>DATE(YEAR(O374)+1,MONTH(O374),DAY(O374)-1)</f>
        <v>44659</v>
      </c>
      <c r="O374" s="67">
        <v>44295</v>
      </c>
      <c r="P374" s="77" t="s">
        <v>792</v>
      </c>
      <c r="Q374" s="71" t="s">
        <v>788</v>
      </c>
      <c r="R374" s="68" t="s">
        <v>327</v>
      </c>
      <c r="S374" s="68" t="s">
        <v>241</v>
      </c>
    </row>
    <row r="375" spans="1:19" ht="38.25" x14ac:dyDescent="0.25">
      <c r="A375" s="59">
        <f>MAX($A$2:$A374)+1</f>
        <v>370</v>
      </c>
      <c r="B375" s="66" t="s">
        <v>1058</v>
      </c>
      <c r="C375" s="78"/>
      <c r="D375" s="68" t="str">
        <f t="shared" ca="1" si="12"/>
        <v/>
      </c>
      <c r="E375" s="69" t="s">
        <v>221</v>
      </c>
      <c r="F375" s="70" t="s">
        <v>267</v>
      </c>
      <c r="G375" s="70" t="s">
        <v>1065</v>
      </c>
      <c r="H375" s="93" t="s">
        <v>166</v>
      </c>
      <c r="I375" s="71" t="s">
        <v>1067</v>
      </c>
      <c r="J375" s="68" t="s">
        <v>336</v>
      </c>
      <c r="K375" s="67">
        <v>42794</v>
      </c>
      <c r="L375" s="77" t="s">
        <v>897</v>
      </c>
      <c r="M375" s="71" t="s">
        <v>1066</v>
      </c>
      <c r="N375" s="67">
        <f>DATE(YEAR(K375)+1,MONTH(K375),DAY(K375)-1)</f>
        <v>43158</v>
      </c>
      <c r="O375" s="67"/>
      <c r="P375" s="82"/>
      <c r="Q375" s="71"/>
      <c r="R375" s="68" t="s">
        <v>327</v>
      </c>
      <c r="S375" s="68" t="s">
        <v>241</v>
      </c>
    </row>
    <row r="376" spans="1:19" ht="25.5" hidden="1" x14ac:dyDescent="0.25">
      <c r="A376" s="59">
        <f>MAX($A$2:$A375)+1</f>
        <v>371</v>
      </c>
      <c r="B376" s="66" t="s">
        <v>435</v>
      </c>
      <c r="C376" s="67">
        <v>25012</v>
      </c>
      <c r="D376" s="68">
        <f t="shared" ca="1" si="12"/>
        <v>54</v>
      </c>
      <c r="E376" s="69" t="s">
        <v>221</v>
      </c>
      <c r="F376" s="70" t="s">
        <v>44</v>
      </c>
      <c r="G376" s="71" t="s">
        <v>399</v>
      </c>
      <c r="H376" s="93" t="s">
        <v>165</v>
      </c>
      <c r="I376" s="71" t="s">
        <v>479</v>
      </c>
      <c r="J376" s="68" t="s">
        <v>335</v>
      </c>
      <c r="K376" s="67">
        <v>43096</v>
      </c>
      <c r="L376" s="76" t="s">
        <v>170</v>
      </c>
      <c r="M376" s="71" t="s">
        <v>103</v>
      </c>
      <c r="N376" s="67">
        <f>DATE(YEAR(O376)+2,MONTH(O376),DAY(O376)-1)</f>
        <v>45300</v>
      </c>
      <c r="O376" s="67">
        <v>44571</v>
      </c>
      <c r="P376" s="77" t="s">
        <v>921</v>
      </c>
      <c r="Q376" s="71" t="s">
        <v>479</v>
      </c>
      <c r="R376" s="68" t="s">
        <v>327</v>
      </c>
      <c r="S376" s="68" t="s">
        <v>240</v>
      </c>
    </row>
    <row r="377" spans="1:19" ht="38.25" hidden="1" x14ac:dyDescent="0.25">
      <c r="A377" s="59">
        <f>MAX($A$2:$A376)+1</f>
        <v>372</v>
      </c>
      <c r="B377" s="66" t="s">
        <v>708</v>
      </c>
      <c r="C377" s="67">
        <v>30564</v>
      </c>
      <c r="D377" s="75">
        <f t="shared" ca="1" si="12"/>
        <v>39</v>
      </c>
      <c r="E377" s="69" t="s">
        <v>221</v>
      </c>
      <c r="F377" s="70" t="s">
        <v>306</v>
      </c>
      <c r="G377" s="70" t="s">
        <v>584</v>
      </c>
      <c r="H377" s="93" t="s">
        <v>713</v>
      </c>
      <c r="I377" s="71" t="s">
        <v>712</v>
      </c>
      <c r="J377" s="68" t="s">
        <v>335</v>
      </c>
      <c r="K377" s="67">
        <v>44781</v>
      </c>
      <c r="L377" s="77" t="s">
        <v>1025</v>
      </c>
      <c r="M377" s="71" t="s">
        <v>746</v>
      </c>
      <c r="N377" s="67">
        <f>DATE(YEAR(K377)+2,MONTH(K377),DAY(K377)-1)</f>
        <v>45511</v>
      </c>
      <c r="O377" s="67"/>
      <c r="P377" s="82"/>
      <c r="Q377" s="71"/>
      <c r="R377" s="68" t="s">
        <v>327</v>
      </c>
      <c r="S377" s="68" t="s">
        <v>240</v>
      </c>
    </row>
    <row r="378" spans="1:19" ht="25.5" hidden="1" x14ac:dyDescent="0.25">
      <c r="A378" s="59">
        <f>MAX($A$2:$A377)+1</f>
        <v>373</v>
      </c>
      <c r="B378" s="66" t="s">
        <v>886</v>
      </c>
      <c r="C378" s="78"/>
      <c r="D378" s="68" t="str">
        <f t="shared" ca="1" si="12"/>
        <v/>
      </c>
      <c r="E378" s="69" t="s">
        <v>233</v>
      </c>
      <c r="F378" s="70" t="s">
        <v>303</v>
      </c>
      <c r="G378" s="71" t="s">
        <v>557</v>
      </c>
      <c r="H378" s="93" t="s">
        <v>166</v>
      </c>
      <c r="I378" s="71" t="s">
        <v>582</v>
      </c>
      <c r="J378" s="68" t="s">
        <v>336</v>
      </c>
      <c r="K378" s="78"/>
      <c r="L378" s="97"/>
      <c r="M378" s="71" t="s">
        <v>561</v>
      </c>
      <c r="N378" s="67">
        <f>DATE(YEAR(O378)+1,MONTH(O378),DAY(O378)-1)</f>
        <v>45007</v>
      </c>
      <c r="O378" s="67">
        <v>44643</v>
      </c>
      <c r="P378" s="77" t="s">
        <v>885</v>
      </c>
      <c r="Q378" s="73" t="s">
        <v>582</v>
      </c>
      <c r="R378" s="68" t="s">
        <v>326</v>
      </c>
      <c r="S378" s="68" t="s">
        <v>240</v>
      </c>
    </row>
    <row r="379" spans="1:19" ht="38.25" x14ac:dyDescent="0.25">
      <c r="A379" s="59">
        <f>MAX($A$2:$A378)+1</f>
        <v>374</v>
      </c>
      <c r="B379" s="66" t="s">
        <v>369</v>
      </c>
      <c r="C379" s="67">
        <v>38137</v>
      </c>
      <c r="D379" s="68">
        <f t="shared" ca="1" si="12"/>
        <v>18</v>
      </c>
      <c r="E379" s="69" t="s">
        <v>233</v>
      </c>
      <c r="F379" s="70" t="s">
        <v>272</v>
      </c>
      <c r="G379" s="71" t="s">
        <v>328</v>
      </c>
      <c r="H379" s="93" t="s">
        <v>165</v>
      </c>
      <c r="I379" s="71" t="s">
        <v>480</v>
      </c>
      <c r="J379" s="68" t="s">
        <v>336</v>
      </c>
      <c r="K379" s="67">
        <v>44173</v>
      </c>
      <c r="L379" s="462">
        <v>143</v>
      </c>
      <c r="M379" s="71" t="s">
        <v>358</v>
      </c>
      <c r="N379" s="67">
        <f>DATE(YEAR(K379)+1,MONTH(K379),DAY(K379)-1)</f>
        <v>44537</v>
      </c>
      <c r="O379" s="67"/>
      <c r="P379" s="94"/>
      <c r="Q379" s="73"/>
      <c r="R379" s="68" t="s">
        <v>326</v>
      </c>
      <c r="S379" s="68" t="s">
        <v>241</v>
      </c>
    </row>
    <row r="380" spans="1:19" ht="63.75" x14ac:dyDescent="0.25">
      <c r="A380" s="59">
        <f>MAX($A$2:$A379)+1</f>
        <v>375</v>
      </c>
      <c r="B380" s="66" t="s">
        <v>471</v>
      </c>
      <c r="C380" s="74">
        <v>38301</v>
      </c>
      <c r="D380" s="75">
        <f t="shared" ca="1" si="12"/>
        <v>18</v>
      </c>
      <c r="E380" s="69" t="s">
        <v>233</v>
      </c>
      <c r="F380" s="70" t="s">
        <v>304</v>
      </c>
      <c r="G380" s="71" t="s">
        <v>461</v>
      </c>
      <c r="H380" s="93" t="s">
        <v>372</v>
      </c>
      <c r="I380" s="71" t="s">
        <v>482</v>
      </c>
      <c r="J380" s="68" t="s">
        <v>336</v>
      </c>
      <c r="K380" s="74">
        <v>44179</v>
      </c>
      <c r="L380" s="76" t="s">
        <v>463</v>
      </c>
      <c r="M380" s="71" t="s">
        <v>472</v>
      </c>
      <c r="N380" s="67">
        <f>DATE(YEAR(O380)+1,MONTH(O380),DAY(O380)-1)</f>
        <v>44907</v>
      </c>
      <c r="O380" s="74">
        <v>44543</v>
      </c>
      <c r="P380" s="77" t="s">
        <v>169</v>
      </c>
      <c r="Q380" s="71" t="s">
        <v>482</v>
      </c>
      <c r="R380" s="68" t="s">
        <v>327</v>
      </c>
      <c r="S380" s="68" t="s">
        <v>241</v>
      </c>
    </row>
    <row r="381" spans="1:19" ht="38.25" x14ac:dyDescent="0.25">
      <c r="A381" s="59">
        <f>MAX($A$2:$A380)+1</f>
        <v>376</v>
      </c>
      <c r="B381" s="66" t="s">
        <v>856</v>
      </c>
      <c r="C381" s="67">
        <v>31981</v>
      </c>
      <c r="D381" s="75">
        <f t="shared" ca="1" si="12"/>
        <v>35</v>
      </c>
      <c r="E381" s="69" t="s">
        <v>221</v>
      </c>
      <c r="F381" s="70" t="s">
        <v>317</v>
      </c>
      <c r="G381" s="71" t="s">
        <v>679</v>
      </c>
      <c r="H381" s="93" t="s">
        <v>372</v>
      </c>
      <c r="I381" s="71" t="s">
        <v>699</v>
      </c>
      <c r="J381" s="68" t="s">
        <v>336</v>
      </c>
      <c r="K381" s="67">
        <v>44371</v>
      </c>
      <c r="L381" s="77" t="s">
        <v>822</v>
      </c>
      <c r="M381" s="71" t="s">
        <v>704</v>
      </c>
      <c r="N381" s="67">
        <f>DATE(YEAR(K381)+1,MONTH(K381),DAY(K381)-1)</f>
        <v>44735</v>
      </c>
      <c r="O381" s="67"/>
      <c r="P381" s="82"/>
      <c r="Q381" s="71"/>
      <c r="R381" s="68" t="s">
        <v>238</v>
      </c>
      <c r="S381" s="68" t="s">
        <v>241</v>
      </c>
    </row>
    <row r="382" spans="1:19" ht="25.5" hidden="1" x14ac:dyDescent="0.25">
      <c r="A382" s="59">
        <f>MAX($A$2:$A381)+1</f>
        <v>377</v>
      </c>
      <c r="B382" s="66" t="s">
        <v>660</v>
      </c>
      <c r="C382" s="67">
        <v>31584</v>
      </c>
      <c r="D382" s="75">
        <f t="shared" ca="1" si="12"/>
        <v>36</v>
      </c>
      <c r="E382" s="69" t="s">
        <v>221</v>
      </c>
      <c r="F382" s="70" t="s">
        <v>323</v>
      </c>
      <c r="G382" s="71" t="s">
        <v>896</v>
      </c>
      <c r="H382" s="93" t="s">
        <v>375</v>
      </c>
      <c r="I382" s="71" t="s">
        <v>661</v>
      </c>
      <c r="J382" s="68" t="s">
        <v>335</v>
      </c>
      <c r="K382" s="67">
        <v>44662</v>
      </c>
      <c r="L382" s="76" t="s">
        <v>897</v>
      </c>
      <c r="M382" s="71" t="s">
        <v>898</v>
      </c>
      <c r="N382" s="67">
        <f>DATE(YEAR(K382)+2,MONTH(K382),DAY(K382)-1)</f>
        <v>45392</v>
      </c>
      <c r="O382" s="67"/>
      <c r="P382" s="94"/>
      <c r="Q382" s="71"/>
      <c r="R382" s="68" t="s">
        <v>327</v>
      </c>
      <c r="S382" s="68" t="s">
        <v>240</v>
      </c>
    </row>
    <row r="383" spans="1:19" ht="38.25" x14ac:dyDescent="0.25">
      <c r="A383" s="59">
        <f>MAX($A$2:$A382)+1</f>
        <v>378</v>
      </c>
      <c r="B383" s="66" t="s">
        <v>781</v>
      </c>
      <c r="C383" s="96">
        <v>1991</v>
      </c>
      <c r="D383" s="68">
        <f t="shared" ca="1" si="12"/>
        <v>117</v>
      </c>
      <c r="E383" s="69" t="s">
        <v>221</v>
      </c>
      <c r="F383" s="70" t="s">
        <v>265</v>
      </c>
      <c r="G383" s="70" t="s">
        <v>787</v>
      </c>
      <c r="H383" s="93" t="s">
        <v>166</v>
      </c>
      <c r="I383" s="71" t="s">
        <v>789</v>
      </c>
      <c r="J383" s="68" t="s">
        <v>336</v>
      </c>
      <c r="K383" s="67">
        <v>42835</v>
      </c>
      <c r="L383" s="77" t="s">
        <v>791</v>
      </c>
      <c r="M383" s="71" t="s">
        <v>790</v>
      </c>
      <c r="N383" s="67">
        <f>DATE(YEAR(O383)+1,MONTH(O383),DAY(O383)-1)</f>
        <v>44659</v>
      </c>
      <c r="O383" s="67">
        <v>44295</v>
      </c>
      <c r="P383" s="77" t="s">
        <v>792</v>
      </c>
      <c r="Q383" s="71" t="s">
        <v>788</v>
      </c>
      <c r="R383" s="68" t="s">
        <v>327</v>
      </c>
      <c r="S383" s="68" t="s">
        <v>241</v>
      </c>
    </row>
    <row r="384" spans="1:19" ht="38.25" x14ac:dyDescent="0.25">
      <c r="A384" s="59">
        <f>MAX($A$2:$A383)+1</f>
        <v>379</v>
      </c>
      <c r="B384" s="66" t="s">
        <v>801</v>
      </c>
      <c r="C384" s="82" t="s">
        <v>809</v>
      </c>
      <c r="D384" s="68">
        <f t="shared" ca="1" si="12"/>
        <v>62</v>
      </c>
      <c r="E384" s="69" t="s">
        <v>221</v>
      </c>
      <c r="F384" s="70" t="s">
        <v>306</v>
      </c>
      <c r="G384" s="70" t="s">
        <v>584</v>
      </c>
      <c r="H384" s="93" t="s">
        <v>713</v>
      </c>
      <c r="I384" s="71" t="s">
        <v>712</v>
      </c>
      <c r="J384" s="68" t="s">
        <v>336</v>
      </c>
      <c r="K384" s="67">
        <v>44490</v>
      </c>
      <c r="L384" s="77" t="s">
        <v>800</v>
      </c>
      <c r="M384" s="71" t="s">
        <v>746</v>
      </c>
      <c r="N384" s="67">
        <f>DATE(YEAR(K384)+1,MONTH(K384),DAY(K384)-1)</f>
        <v>44854</v>
      </c>
      <c r="O384" s="67"/>
      <c r="P384" s="82"/>
      <c r="Q384" s="71"/>
      <c r="R384" s="68" t="s">
        <v>327</v>
      </c>
      <c r="S384" s="68" t="s">
        <v>241</v>
      </c>
    </row>
    <row r="385" spans="1:19" ht="25.5" x14ac:dyDescent="0.25">
      <c r="A385" s="59">
        <f>MAX($A$2:$A384)+1</f>
        <v>380</v>
      </c>
      <c r="B385" s="66" t="s">
        <v>567</v>
      </c>
      <c r="C385" s="67">
        <v>28553</v>
      </c>
      <c r="D385" s="75">
        <f t="shared" ca="1" si="12"/>
        <v>44</v>
      </c>
      <c r="E385" s="69" t="s">
        <v>233</v>
      </c>
      <c r="F385" s="70" t="s">
        <v>303</v>
      </c>
      <c r="G385" s="71" t="s">
        <v>557</v>
      </c>
      <c r="H385" s="93" t="s">
        <v>166</v>
      </c>
      <c r="I385" s="71" t="s">
        <v>582</v>
      </c>
      <c r="J385" s="68" t="s">
        <v>336</v>
      </c>
      <c r="K385" s="67">
        <v>43875</v>
      </c>
      <c r="L385" s="461">
        <v>345</v>
      </c>
      <c r="M385" s="71" t="s">
        <v>561</v>
      </c>
      <c r="N385" s="67">
        <f>DATE(YEAR(O385)+1,MONTH(O385),DAY(O385)-1)</f>
        <v>44589</v>
      </c>
      <c r="O385" s="67">
        <v>44225</v>
      </c>
      <c r="P385" s="461" t="s">
        <v>104</v>
      </c>
      <c r="Q385" s="73" t="s">
        <v>582</v>
      </c>
      <c r="R385" s="68" t="s">
        <v>326</v>
      </c>
      <c r="S385" s="68" t="s">
        <v>241</v>
      </c>
    </row>
    <row r="386" spans="1:19" ht="38.25" hidden="1" x14ac:dyDescent="0.25">
      <c r="A386" s="59">
        <f>MAX($A$2:$A385)+1</f>
        <v>381</v>
      </c>
      <c r="B386" s="66" t="s">
        <v>1053</v>
      </c>
      <c r="C386" s="78"/>
      <c r="D386" s="68" t="str">
        <f t="shared" ca="1" si="12"/>
        <v/>
      </c>
      <c r="E386" s="69" t="s">
        <v>233</v>
      </c>
      <c r="F386" s="70" t="s">
        <v>317</v>
      </c>
      <c r="G386" s="71" t="s">
        <v>679</v>
      </c>
      <c r="H386" s="98"/>
      <c r="I386" s="71" t="s">
        <v>699</v>
      </c>
      <c r="J386" s="68" t="s">
        <v>336</v>
      </c>
      <c r="K386" s="67">
        <v>44715</v>
      </c>
      <c r="L386" s="77" t="s">
        <v>1045</v>
      </c>
      <c r="M386" s="71" t="s">
        <v>704</v>
      </c>
      <c r="N386" s="67">
        <f>DATE(YEAR(K386)+1,MONTH(K386),DAY(K386)-1)</f>
        <v>45079</v>
      </c>
      <c r="O386" s="67"/>
      <c r="P386" s="82"/>
      <c r="Q386" s="71"/>
      <c r="R386" s="68" t="s">
        <v>326</v>
      </c>
      <c r="S386" s="68" t="s">
        <v>240</v>
      </c>
    </row>
    <row r="387" spans="1:19" ht="25.5" x14ac:dyDescent="0.25">
      <c r="A387" s="59">
        <f>MAX($A$2:$A386)+1</f>
        <v>382</v>
      </c>
      <c r="B387" s="66" t="s">
        <v>436</v>
      </c>
      <c r="C387" s="67">
        <v>36549</v>
      </c>
      <c r="D387" s="68">
        <f t="shared" ca="1" si="12"/>
        <v>23</v>
      </c>
      <c r="E387" s="69" t="s">
        <v>221</v>
      </c>
      <c r="F387" s="70" t="s">
        <v>44</v>
      </c>
      <c r="G387" s="71" t="s">
        <v>400</v>
      </c>
      <c r="H387" s="93" t="s">
        <v>165</v>
      </c>
      <c r="I387" s="71" t="s">
        <v>479</v>
      </c>
      <c r="J387" s="68" t="s">
        <v>335</v>
      </c>
      <c r="K387" s="67">
        <v>43266</v>
      </c>
      <c r="L387" s="76" t="s">
        <v>164</v>
      </c>
      <c r="M387" s="71" t="s">
        <v>103</v>
      </c>
      <c r="N387" s="67">
        <f>DATE(YEAR(O387)+2,MONTH(O387),DAY(O387)-1)</f>
        <v>44899</v>
      </c>
      <c r="O387" s="67">
        <v>44170</v>
      </c>
      <c r="P387" s="77" t="s">
        <v>453</v>
      </c>
      <c r="Q387" s="71" t="s">
        <v>479</v>
      </c>
      <c r="R387" s="68" t="s">
        <v>327</v>
      </c>
      <c r="S387" s="68" t="s">
        <v>241</v>
      </c>
    </row>
    <row r="388" spans="1:19" ht="25.5" hidden="1" x14ac:dyDescent="0.25">
      <c r="A388" s="59">
        <f>MAX($A$2:$A387)+1</f>
        <v>383</v>
      </c>
      <c r="B388" s="66" t="s">
        <v>437</v>
      </c>
      <c r="C388" s="67">
        <v>32484</v>
      </c>
      <c r="D388" s="68">
        <f t="shared" ca="1" si="12"/>
        <v>34</v>
      </c>
      <c r="E388" s="69" t="s">
        <v>221</v>
      </c>
      <c r="F388" s="70" t="s">
        <v>44</v>
      </c>
      <c r="G388" s="71" t="s">
        <v>402</v>
      </c>
      <c r="H388" s="93" t="s">
        <v>165</v>
      </c>
      <c r="I388" s="71" t="s">
        <v>479</v>
      </c>
      <c r="J388" s="68" t="s">
        <v>335</v>
      </c>
      <c r="K388" s="67">
        <v>43500</v>
      </c>
      <c r="L388" s="76" t="s">
        <v>452</v>
      </c>
      <c r="M388" s="71" t="s">
        <v>103</v>
      </c>
      <c r="N388" s="67">
        <f>DATE(YEAR(O388)+2,MONTH(O388),DAY(O388)-1)</f>
        <v>44969</v>
      </c>
      <c r="O388" s="67">
        <v>44240</v>
      </c>
      <c r="P388" s="76" t="s">
        <v>450</v>
      </c>
      <c r="Q388" s="71" t="s">
        <v>479</v>
      </c>
      <c r="R388" s="68" t="s">
        <v>327</v>
      </c>
      <c r="S388" s="68" t="s">
        <v>240</v>
      </c>
    </row>
    <row r="389" spans="1:19" ht="25.5" hidden="1" x14ac:dyDescent="0.25">
      <c r="A389" s="59">
        <f>MAX($A$2:$A388)+1</f>
        <v>384</v>
      </c>
      <c r="B389" s="66" t="s">
        <v>518</v>
      </c>
      <c r="C389" s="74">
        <v>31167</v>
      </c>
      <c r="D389" s="75">
        <f t="shared" ca="1" si="12"/>
        <v>37</v>
      </c>
      <c r="E389" s="69" t="s">
        <v>221</v>
      </c>
      <c r="F389" s="70" t="s">
        <v>282</v>
      </c>
      <c r="G389" s="71" t="s">
        <v>510</v>
      </c>
      <c r="H389" s="93" t="s">
        <v>372</v>
      </c>
      <c r="I389" s="71" t="s">
        <v>511</v>
      </c>
      <c r="J389" s="68" t="s">
        <v>334</v>
      </c>
      <c r="K389" s="67">
        <v>44251</v>
      </c>
      <c r="L389" s="88" t="s">
        <v>612</v>
      </c>
      <c r="M389" s="71" t="s">
        <v>512</v>
      </c>
      <c r="N389" s="67">
        <f>DATE(YEAR(K389)+2,MONTH(K389),DAY(K389)-1)</f>
        <v>44980</v>
      </c>
      <c r="O389" s="67"/>
      <c r="P389" s="94"/>
      <c r="Q389" s="73"/>
      <c r="R389" s="68" t="s">
        <v>327</v>
      </c>
      <c r="S389" s="68" t="s">
        <v>240</v>
      </c>
    </row>
    <row r="390" spans="1:19" ht="25.5" hidden="1" x14ac:dyDescent="0.25">
      <c r="A390" s="59">
        <f>MAX($A$2:$A389)+1</f>
        <v>385</v>
      </c>
      <c r="B390" s="66" t="s">
        <v>796</v>
      </c>
      <c r="C390" s="67">
        <v>27732</v>
      </c>
      <c r="D390" s="68">
        <f t="shared" ca="1" si="12"/>
        <v>47</v>
      </c>
      <c r="E390" s="69" t="s">
        <v>233</v>
      </c>
      <c r="F390" s="70" t="s">
        <v>311</v>
      </c>
      <c r="G390" s="70" t="s">
        <v>636</v>
      </c>
      <c r="H390" s="93" t="s">
        <v>375</v>
      </c>
      <c r="I390" s="71" t="s">
        <v>637</v>
      </c>
      <c r="J390" s="68" t="s">
        <v>334</v>
      </c>
      <c r="K390" s="67">
        <v>44425</v>
      </c>
      <c r="L390" s="77" t="s">
        <v>797</v>
      </c>
      <c r="M390" s="71" t="s">
        <v>798</v>
      </c>
      <c r="N390" s="67">
        <f>DATE(YEAR(K390)+2,MONTH(K390),DAY(K390)-1)</f>
        <v>45154</v>
      </c>
      <c r="O390" s="67"/>
      <c r="P390" s="82"/>
      <c r="Q390" s="71"/>
      <c r="R390" s="68" t="s">
        <v>326</v>
      </c>
      <c r="S390" s="68" t="s">
        <v>240</v>
      </c>
    </row>
    <row r="391" spans="1:19" ht="25.5" hidden="1" x14ac:dyDescent="0.25">
      <c r="A391" s="59">
        <f>MAX($A$2:$A390)+1</f>
        <v>386</v>
      </c>
      <c r="B391" s="66" t="s">
        <v>813</v>
      </c>
      <c r="C391" s="67">
        <v>32345</v>
      </c>
      <c r="D391" s="68">
        <f t="shared" ca="1" si="12"/>
        <v>34</v>
      </c>
      <c r="E391" s="69" t="s">
        <v>221</v>
      </c>
      <c r="F391" s="70" t="s">
        <v>100</v>
      </c>
      <c r="G391" s="70" t="s">
        <v>99</v>
      </c>
      <c r="H391" s="93" t="s">
        <v>372</v>
      </c>
      <c r="I391" s="71" t="s">
        <v>628</v>
      </c>
      <c r="J391" s="68" t="s">
        <v>334</v>
      </c>
      <c r="K391" s="67">
        <v>44490</v>
      </c>
      <c r="L391" s="77" t="s">
        <v>814</v>
      </c>
      <c r="M391" s="71" t="s">
        <v>815</v>
      </c>
      <c r="N391" s="67">
        <f>DATE(YEAR(K391)+2,MONTH(K391),DAY(K391)-1)</f>
        <v>45219</v>
      </c>
      <c r="O391" s="67"/>
      <c r="P391" s="82"/>
      <c r="Q391" s="71"/>
      <c r="R391" s="68" t="s">
        <v>326</v>
      </c>
      <c r="S391" s="68" t="s">
        <v>240</v>
      </c>
    </row>
    <row r="392" spans="1:19" ht="38.25" x14ac:dyDescent="0.25">
      <c r="A392" s="59">
        <f>MAX($A$2:$A391)+1</f>
        <v>387</v>
      </c>
      <c r="B392" s="66" t="s">
        <v>857</v>
      </c>
      <c r="C392" s="67">
        <v>36962</v>
      </c>
      <c r="D392" s="75">
        <f t="shared" ca="1" si="12"/>
        <v>21</v>
      </c>
      <c r="E392" s="69" t="s">
        <v>221</v>
      </c>
      <c r="F392" s="70" t="s">
        <v>317</v>
      </c>
      <c r="G392" s="71" t="s">
        <v>679</v>
      </c>
      <c r="H392" s="93" t="s">
        <v>372</v>
      </c>
      <c r="I392" s="71" t="s">
        <v>699</v>
      </c>
      <c r="J392" s="68" t="s">
        <v>336</v>
      </c>
      <c r="K392" s="67">
        <v>44371</v>
      </c>
      <c r="L392" s="77" t="s">
        <v>822</v>
      </c>
      <c r="M392" s="71" t="s">
        <v>704</v>
      </c>
      <c r="N392" s="67">
        <f>DATE(YEAR(K392)+1,MONTH(K392),DAY(K392)-1)</f>
        <v>44735</v>
      </c>
      <c r="O392" s="67"/>
      <c r="P392" s="82"/>
      <c r="Q392" s="71"/>
      <c r="R392" s="68" t="s">
        <v>238</v>
      </c>
      <c r="S392" s="68" t="s">
        <v>241</v>
      </c>
    </row>
    <row r="393" spans="1:19" ht="38.25" x14ac:dyDescent="0.25">
      <c r="A393" s="59">
        <f>MAX($A$2:$A392)+1</f>
        <v>388</v>
      </c>
      <c r="B393" s="66" t="s">
        <v>858</v>
      </c>
      <c r="C393" s="67">
        <v>31465</v>
      </c>
      <c r="D393" s="75">
        <f t="shared" ca="1" si="12"/>
        <v>36</v>
      </c>
      <c r="E393" s="69" t="s">
        <v>221</v>
      </c>
      <c r="F393" s="70" t="s">
        <v>317</v>
      </c>
      <c r="G393" s="71" t="s">
        <v>679</v>
      </c>
      <c r="H393" s="93" t="s">
        <v>372</v>
      </c>
      <c r="I393" s="71" t="s">
        <v>699</v>
      </c>
      <c r="J393" s="68" t="s">
        <v>336</v>
      </c>
      <c r="K393" s="67">
        <v>44371</v>
      </c>
      <c r="L393" s="77" t="s">
        <v>822</v>
      </c>
      <c r="M393" s="71" t="s">
        <v>704</v>
      </c>
      <c r="N393" s="67">
        <f>DATE(YEAR(K393)+1,MONTH(K393),DAY(K393)-1)</f>
        <v>44735</v>
      </c>
      <c r="O393" s="67"/>
      <c r="P393" s="82"/>
      <c r="Q393" s="71"/>
      <c r="R393" s="68" t="s">
        <v>238</v>
      </c>
      <c r="S393" s="68" t="s">
        <v>241</v>
      </c>
    </row>
    <row r="394" spans="1:19" ht="25.5" hidden="1" x14ac:dyDescent="0.25">
      <c r="A394" s="59">
        <f>MAX($A$2:$A393)+1</f>
        <v>389</v>
      </c>
      <c r="B394" s="66" t="s">
        <v>941</v>
      </c>
      <c r="C394" s="67">
        <v>30749</v>
      </c>
      <c r="D394" s="68">
        <f t="shared" ca="1" si="12"/>
        <v>38</v>
      </c>
      <c r="E394" s="69" t="s">
        <v>221</v>
      </c>
      <c r="F394" s="70" t="s">
        <v>299</v>
      </c>
      <c r="G394" s="70" t="s">
        <v>943</v>
      </c>
      <c r="H394" s="93" t="s">
        <v>374</v>
      </c>
      <c r="I394" s="71" t="s">
        <v>944</v>
      </c>
      <c r="J394" s="68" t="s">
        <v>336</v>
      </c>
      <c r="K394" s="67">
        <v>44728</v>
      </c>
      <c r="L394" s="77" t="s">
        <v>947</v>
      </c>
      <c r="M394" s="71" t="s">
        <v>945</v>
      </c>
      <c r="N394" s="67">
        <f>DATE(YEAR(K394)+1,MONTH(K394),DAY(K394)-1)</f>
        <v>45092</v>
      </c>
      <c r="O394" s="67"/>
      <c r="P394" s="82"/>
      <c r="Q394" s="71"/>
      <c r="R394" s="68" t="s">
        <v>326</v>
      </c>
      <c r="S394" s="68" t="s">
        <v>240</v>
      </c>
    </row>
    <row r="395" spans="1:19" ht="38.25" x14ac:dyDescent="0.25">
      <c r="A395" s="59">
        <f>MAX($A$2:$A394)+1</f>
        <v>390</v>
      </c>
      <c r="B395" s="66" t="s">
        <v>785</v>
      </c>
      <c r="C395" s="96">
        <v>1988</v>
      </c>
      <c r="D395" s="68">
        <f t="shared" ca="1" si="12"/>
        <v>117</v>
      </c>
      <c r="E395" s="69" t="s">
        <v>221</v>
      </c>
      <c r="F395" s="70" t="s">
        <v>265</v>
      </c>
      <c r="G395" s="70" t="s">
        <v>787</v>
      </c>
      <c r="H395" s="93" t="s">
        <v>166</v>
      </c>
      <c r="I395" s="71" t="s">
        <v>789</v>
      </c>
      <c r="J395" s="68" t="s">
        <v>336</v>
      </c>
      <c r="K395" s="67">
        <v>42835</v>
      </c>
      <c r="L395" s="77" t="s">
        <v>791</v>
      </c>
      <c r="M395" s="71" t="s">
        <v>790</v>
      </c>
      <c r="N395" s="67">
        <f>DATE(YEAR(K395)+1,MONTH(K395),DAY(K395)-1)</f>
        <v>43199</v>
      </c>
      <c r="O395" s="67"/>
      <c r="P395" s="82"/>
      <c r="Q395" s="71"/>
      <c r="R395" s="68" t="s">
        <v>327</v>
      </c>
      <c r="S395" s="68" t="s">
        <v>241</v>
      </c>
    </row>
    <row r="396" spans="1:19" ht="25.5" x14ac:dyDescent="0.25">
      <c r="A396" s="59">
        <f>MAX($A$2:$A395)+1</f>
        <v>391</v>
      </c>
      <c r="B396" s="66" t="s">
        <v>922</v>
      </c>
      <c r="C396" s="67">
        <v>37787</v>
      </c>
      <c r="D396" s="68">
        <f t="shared" ca="1" si="12"/>
        <v>19</v>
      </c>
      <c r="E396" s="69" t="s">
        <v>221</v>
      </c>
      <c r="F396" s="70" t="s">
        <v>265</v>
      </c>
      <c r="G396" s="70" t="s">
        <v>787</v>
      </c>
      <c r="H396" s="93" t="s">
        <v>166</v>
      </c>
      <c r="I396" s="71" t="s">
        <v>788</v>
      </c>
      <c r="J396" s="68" t="s">
        <v>603</v>
      </c>
      <c r="K396" s="67">
        <v>44310</v>
      </c>
      <c r="L396" s="77" t="s">
        <v>924</v>
      </c>
      <c r="M396" s="71" t="s">
        <v>788</v>
      </c>
      <c r="N396" s="67">
        <f>DATE(YEAR(C396)+16,MONTH(C396),DAY(C396))</f>
        <v>43631</v>
      </c>
      <c r="O396" s="67"/>
      <c r="P396" s="82"/>
      <c r="Q396" s="71"/>
      <c r="R396" s="68" t="s">
        <v>327</v>
      </c>
      <c r="S396" s="68" t="s">
        <v>241</v>
      </c>
    </row>
    <row r="397" spans="1:19" ht="25.5" x14ac:dyDescent="0.25">
      <c r="A397" s="59">
        <f>MAX($A$2:$A396)+1</f>
        <v>392</v>
      </c>
      <c r="B397" s="66" t="s">
        <v>769</v>
      </c>
      <c r="C397" s="67">
        <v>29309</v>
      </c>
      <c r="D397" s="68">
        <f t="shared" ca="1" si="12"/>
        <v>42</v>
      </c>
      <c r="E397" s="69" t="s">
        <v>221</v>
      </c>
      <c r="F397" s="70" t="s">
        <v>296</v>
      </c>
      <c r="G397" s="70" t="s">
        <v>770</v>
      </c>
      <c r="H397" s="93" t="s">
        <v>374</v>
      </c>
      <c r="I397" s="71" t="s">
        <v>771</v>
      </c>
      <c r="J397" s="68" t="s">
        <v>336</v>
      </c>
      <c r="K397" s="67">
        <v>43447</v>
      </c>
      <c r="L397" s="77" t="s">
        <v>775</v>
      </c>
      <c r="M397" s="71" t="s">
        <v>772</v>
      </c>
      <c r="N397" s="67">
        <f>DATE(YEAR(K397)+1,MONTH(K397),DAY(K397)-1)</f>
        <v>43811</v>
      </c>
      <c r="O397" s="67"/>
      <c r="P397" s="82"/>
      <c r="Q397" s="71"/>
      <c r="R397" s="68" t="s">
        <v>327</v>
      </c>
      <c r="S397" s="68" t="s">
        <v>241</v>
      </c>
    </row>
    <row r="398" spans="1:19" ht="25.5" hidden="1" x14ac:dyDescent="0.25">
      <c r="A398" s="59">
        <f>MAX($A$2:$A397)+1</f>
        <v>393</v>
      </c>
      <c r="B398" s="66" t="s">
        <v>1023</v>
      </c>
      <c r="C398" s="67">
        <v>26838</v>
      </c>
      <c r="D398" s="68">
        <f t="shared" ca="1" si="12"/>
        <v>49</v>
      </c>
      <c r="E398" s="69" t="s">
        <v>233</v>
      </c>
      <c r="F398" s="70" t="s">
        <v>277</v>
      </c>
      <c r="G398" s="70" t="s">
        <v>999</v>
      </c>
      <c r="H398" s="93" t="s">
        <v>165</v>
      </c>
      <c r="I398" s="71" t="s">
        <v>1000</v>
      </c>
      <c r="J398" s="68" t="s">
        <v>336</v>
      </c>
      <c r="K398" s="67">
        <v>44363</v>
      </c>
      <c r="L398" s="77" t="s">
        <v>1002</v>
      </c>
      <c r="M398" s="71" t="s">
        <v>1001</v>
      </c>
      <c r="N398" s="67">
        <f>DATE(YEAR(O398)+1,MONTH(O398),DAY(O398)-1)</f>
        <v>45093</v>
      </c>
      <c r="O398" s="67">
        <v>44729</v>
      </c>
      <c r="P398" s="77" t="s">
        <v>1041</v>
      </c>
      <c r="Q398" s="71" t="s">
        <v>1000</v>
      </c>
      <c r="R398" s="68" t="s">
        <v>326</v>
      </c>
      <c r="S398" s="68" t="s">
        <v>240</v>
      </c>
    </row>
    <row r="399" spans="1:19" ht="25.5" hidden="1" x14ac:dyDescent="0.25">
      <c r="A399" s="59">
        <f>MAX($A$2:$A398)+1</f>
        <v>394</v>
      </c>
      <c r="B399" s="66" t="s">
        <v>971</v>
      </c>
      <c r="C399" s="67">
        <v>28680</v>
      </c>
      <c r="D399" s="68">
        <f t="shared" ca="1" si="12"/>
        <v>44</v>
      </c>
      <c r="E399" s="69" t="s">
        <v>221</v>
      </c>
      <c r="F399" s="70" t="s">
        <v>299</v>
      </c>
      <c r="G399" s="70" t="s">
        <v>943</v>
      </c>
      <c r="H399" s="98"/>
      <c r="I399" s="71" t="s">
        <v>944</v>
      </c>
      <c r="J399" s="68" t="s">
        <v>336</v>
      </c>
      <c r="K399" s="67">
        <v>44728</v>
      </c>
      <c r="L399" s="77" t="s">
        <v>962</v>
      </c>
      <c r="M399" s="71" t="s">
        <v>945</v>
      </c>
      <c r="N399" s="67">
        <f>DATE(YEAR(K399)+1,MONTH(K399),DAY(K399)-1)</f>
        <v>45092</v>
      </c>
      <c r="O399" s="67"/>
      <c r="P399" s="82"/>
      <c r="Q399" s="71"/>
      <c r="R399" s="68" t="s">
        <v>326</v>
      </c>
      <c r="S399" s="68" t="s">
        <v>240</v>
      </c>
    </row>
    <row r="400" spans="1:19" ht="38.25" x14ac:dyDescent="0.25">
      <c r="A400" s="59">
        <f>MAX($A$2:$A399)+1</f>
        <v>395</v>
      </c>
      <c r="B400" s="66" t="s">
        <v>859</v>
      </c>
      <c r="C400" s="67">
        <v>37827</v>
      </c>
      <c r="D400" s="75">
        <f t="shared" ca="1" si="12"/>
        <v>19</v>
      </c>
      <c r="E400" s="69" t="s">
        <v>221</v>
      </c>
      <c r="F400" s="70" t="s">
        <v>317</v>
      </c>
      <c r="G400" s="71" t="s">
        <v>679</v>
      </c>
      <c r="H400" s="93" t="s">
        <v>372</v>
      </c>
      <c r="I400" s="71" t="s">
        <v>699</v>
      </c>
      <c r="J400" s="68" t="s">
        <v>336</v>
      </c>
      <c r="K400" s="67">
        <v>44371</v>
      </c>
      <c r="L400" s="77" t="s">
        <v>822</v>
      </c>
      <c r="M400" s="71" t="s">
        <v>704</v>
      </c>
      <c r="N400" s="67">
        <f>DATE(YEAR(K400)+1,MONTH(K400),DAY(K400)-1)</f>
        <v>44735</v>
      </c>
      <c r="O400" s="67"/>
      <c r="P400" s="82"/>
      <c r="Q400" s="71"/>
      <c r="R400" s="68" t="s">
        <v>238</v>
      </c>
      <c r="S400" s="68" t="s">
        <v>241</v>
      </c>
    </row>
    <row r="401" spans="1:19" ht="25.5" hidden="1" x14ac:dyDescent="0.25">
      <c r="A401" s="59">
        <f>MAX($A$2:$A400)+1</f>
        <v>396</v>
      </c>
      <c r="B401" s="66" t="s">
        <v>562</v>
      </c>
      <c r="C401" s="67">
        <v>26458</v>
      </c>
      <c r="D401" s="75">
        <f t="shared" ca="1" si="12"/>
        <v>50</v>
      </c>
      <c r="E401" s="69" t="s">
        <v>221</v>
      </c>
      <c r="F401" s="70" t="s">
        <v>303</v>
      </c>
      <c r="G401" s="71" t="s">
        <v>557</v>
      </c>
      <c r="H401" s="93" t="s">
        <v>166</v>
      </c>
      <c r="I401" s="71" t="s">
        <v>582</v>
      </c>
      <c r="J401" s="68" t="s">
        <v>334</v>
      </c>
      <c r="K401" s="67">
        <v>44705</v>
      </c>
      <c r="L401" s="77" t="s">
        <v>1040</v>
      </c>
      <c r="M401" s="71" t="s">
        <v>558</v>
      </c>
      <c r="N401" s="67">
        <f>DATE(YEAR(K401)+2,MONTH(K401),DAY(K401)-1)</f>
        <v>45435</v>
      </c>
      <c r="O401" s="67"/>
      <c r="P401" s="94"/>
      <c r="Q401" s="73"/>
      <c r="R401" s="68" t="s">
        <v>326</v>
      </c>
      <c r="S401" s="68" t="s">
        <v>240</v>
      </c>
    </row>
    <row r="402" spans="1:19" ht="25.5" hidden="1" x14ac:dyDescent="0.25">
      <c r="A402" s="59">
        <f>MAX($A$2:$A401)+1</f>
        <v>397</v>
      </c>
      <c r="B402" s="66" t="s">
        <v>556</v>
      </c>
      <c r="C402" s="74">
        <v>25737</v>
      </c>
      <c r="D402" s="75">
        <f t="shared" ca="1" si="12"/>
        <v>52</v>
      </c>
      <c r="E402" s="69" t="s">
        <v>233</v>
      </c>
      <c r="F402" s="70" t="s">
        <v>303</v>
      </c>
      <c r="G402" s="71" t="s">
        <v>557</v>
      </c>
      <c r="H402" s="93" t="s">
        <v>166</v>
      </c>
      <c r="I402" s="71" t="s">
        <v>582</v>
      </c>
      <c r="J402" s="68" t="s">
        <v>333</v>
      </c>
      <c r="K402" s="74">
        <v>44804</v>
      </c>
      <c r="L402" s="77" t="s">
        <v>1039</v>
      </c>
      <c r="M402" s="71" t="s">
        <v>237</v>
      </c>
      <c r="N402" s="67">
        <f>DATE(YEAR(K402)+4,MONTH(K402),DAY(K402)-1)</f>
        <v>46264</v>
      </c>
      <c r="O402" s="67"/>
      <c r="P402" s="94"/>
      <c r="Q402" s="73"/>
      <c r="R402" s="68" t="s">
        <v>327</v>
      </c>
      <c r="S402" s="68" t="s">
        <v>240</v>
      </c>
    </row>
    <row r="403" spans="1:19" ht="38.25" x14ac:dyDescent="0.25">
      <c r="A403" s="59">
        <f>MAX($A$2:$A402)+1</f>
        <v>398</v>
      </c>
      <c r="B403" s="66" t="s">
        <v>683</v>
      </c>
      <c r="C403" s="67">
        <v>33165</v>
      </c>
      <c r="D403" s="75">
        <f t="shared" ca="1" si="12"/>
        <v>32</v>
      </c>
      <c r="E403" s="69" t="s">
        <v>233</v>
      </c>
      <c r="F403" s="70" t="s">
        <v>317</v>
      </c>
      <c r="G403" s="71" t="s">
        <v>679</v>
      </c>
      <c r="H403" s="93" t="s">
        <v>166</v>
      </c>
      <c r="I403" s="71" t="s">
        <v>699</v>
      </c>
      <c r="J403" s="68" t="s">
        <v>336</v>
      </c>
      <c r="K403" s="67">
        <v>44228</v>
      </c>
      <c r="L403" s="77" t="s">
        <v>702</v>
      </c>
      <c r="M403" s="71" t="s">
        <v>704</v>
      </c>
      <c r="N403" s="67">
        <f>DATE(YEAR(K403)+1,MONTH(K403),DAY(K403)-1)</f>
        <v>44592</v>
      </c>
      <c r="O403" s="67"/>
      <c r="P403" s="82"/>
      <c r="Q403" s="71"/>
      <c r="R403" s="68" t="s">
        <v>238</v>
      </c>
      <c r="S403" s="68" t="s">
        <v>241</v>
      </c>
    </row>
    <row r="404" spans="1:19" ht="25.5" hidden="1" x14ac:dyDescent="0.25">
      <c r="A404" s="59">
        <f>MAX($A$2:$A403)+1</f>
        <v>399</v>
      </c>
      <c r="B404" s="66" t="s">
        <v>549</v>
      </c>
      <c r="C404" s="67">
        <v>18615</v>
      </c>
      <c r="D404" s="75">
        <f t="shared" ca="1" si="12"/>
        <v>72</v>
      </c>
      <c r="E404" s="69" t="s">
        <v>221</v>
      </c>
      <c r="F404" s="70" t="s">
        <v>257</v>
      </c>
      <c r="G404" s="71" t="s">
        <v>555</v>
      </c>
      <c r="H404" s="93" t="s">
        <v>166</v>
      </c>
      <c r="I404" s="71" t="s">
        <v>554</v>
      </c>
      <c r="J404" s="68" t="s">
        <v>334</v>
      </c>
      <c r="K404" s="67">
        <v>44530</v>
      </c>
      <c r="L404" s="77" t="s">
        <v>865</v>
      </c>
      <c r="M404" s="71" t="s">
        <v>864</v>
      </c>
      <c r="N404" s="67">
        <f>DATE(YEAR(K404)+2,MONTH(K404),DAY(K404)-1)</f>
        <v>45259</v>
      </c>
      <c r="O404" s="67"/>
      <c r="P404" s="82"/>
      <c r="Q404" s="71"/>
      <c r="R404" s="68" t="s">
        <v>327</v>
      </c>
      <c r="S404" s="68" t="s">
        <v>240</v>
      </c>
    </row>
    <row r="405" spans="1:19" ht="25.5" hidden="1" x14ac:dyDescent="0.25">
      <c r="A405" s="59">
        <f>MAX($A$2:$A404)+1</f>
        <v>400</v>
      </c>
      <c r="B405" s="66" t="s">
        <v>1024</v>
      </c>
      <c r="C405" s="67">
        <v>29640</v>
      </c>
      <c r="D405" s="68">
        <f t="shared" ca="1" si="12"/>
        <v>41</v>
      </c>
      <c r="E405" s="69" t="s">
        <v>221</v>
      </c>
      <c r="F405" s="70" t="s">
        <v>277</v>
      </c>
      <c r="G405" s="70" t="s">
        <v>999</v>
      </c>
      <c r="H405" s="93" t="s">
        <v>165</v>
      </c>
      <c r="I405" s="71" t="s">
        <v>1000</v>
      </c>
      <c r="J405" s="68" t="s">
        <v>336</v>
      </c>
      <c r="K405" s="67">
        <v>44363</v>
      </c>
      <c r="L405" s="77" t="s">
        <v>1002</v>
      </c>
      <c r="M405" s="71" t="s">
        <v>1001</v>
      </c>
      <c r="N405" s="67">
        <f>DATE(YEAR(O405)+1,MONTH(O405),DAY(O405)-1)</f>
        <v>45093</v>
      </c>
      <c r="O405" s="67">
        <v>44729</v>
      </c>
      <c r="P405" s="77" t="s">
        <v>1041</v>
      </c>
      <c r="Q405" s="71" t="s">
        <v>1000</v>
      </c>
      <c r="R405" s="68" t="s">
        <v>326</v>
      </c>
      <c r="S405" s="68" t="s">
        <v>240</v>
      </c>
    </row>
    <row r="406" spans="1:19" ht="25.5" hidden="1" x14ac:dyDescent="0.25">
      <c r="A406" s="59">
        <f>MAX($A$2:$A405)+1</f>
        <v>401</v>
      </c>
      <c r="B406" s="66" t="s">
        <v>575</v>
      </c>
      <c r="C406" s="67">
        <v>37805</v>
      </c>
      <c r="D406" s="75">
        <f t="shared" ca="1" si="12"/>
        <v>19</v>
      </c>
      <c r="E406" s="69" t="s">
        <v>221</v>
      </c>
      <c r="F406" s="70" t="s">
        <v>303</v>
      </c>
      <c r="G406" s="71" t="s">
        <v>557</v>
      </c>
      <c r="H406" s="93" t="s">
        <v>166</v>
      </c>
      <c r="I406" s="71" t="s">
        <v>582</v>
      </c>
      <c r="J406" s="68" t="s">
        <v>336</v>
      </c>
      <c r="K406" s="67">
        <v>43945</v>
      </c>
      <c r="L406" s="461" t="s">
        <v>569</v>
      </c>
      <c r="M406" s="71" t="s">
        <v>561</v>
      </c>
      <c r="N406" s="67">
        <f>DATE(YEAR(O406)+1,MONTH(O406),DAY(O406)-1)</f>
        <v>45007</v>
      </c>
      <c r="O406" s="67">
        <v>44643</v>
      </c>
      <c r="P406" s="77" t="s">
        <v>885</v>
      </c>
      <c r="Q406" s="73" t="s">
        <v>582</v>
      </c>
      <c r="R406" s="68" t="s">
        <v>326</v>
      </c>
      <c r="S406" s="68" t="s">
        <v>240</v>
      </c>
    </row>
    <row r="407" spans="1:19" ht="38.25" x14ac:dyDescent="0.25">
      <c r="A407" s="59">
        <f>MAX($A$2:$A406)+1</f>
        <v>402</v>
      </c>
      <c r="B407" s="66" t="s">
        <v>488</v>
      </c>
      <c r="C407" s="67">
        <v>22895</v>
      </c>
      <c r="D407" s="68">
        <f t="shared" ca="1" si="12"/>
        <v>60</v>
      </c>
      <c r="E407" s="69" t="s">
        <v>221</v>
      </c>
      <c r="F407" s="70" t="s">
        <v>298</v>
      </c>
      <c r="G407" s="70" t="s">
        <v>489</v>
      </c>
      <c r="H407" s="93" t="s">
        <v>166</v>
      </c>
      <c r="I407" s="71" t="s">
        <v>490</v>
      </c>
      <c r="J407" s="68" t="s">
        <v>335</v>
      </c>
      <c r="K407" s="67">
        <v>44036</v>
      </c>
      <c r="L407" s="77" t="s">
        <v>493</v>
      </c>
      <c r="M407" s="71" t="s">
        <v>491</v>
      </c>
      <c r="N407" s="67">
        <f>DATE(YEAR(K407)+2,MONTH(K407),DAY(K407)-1)</f>
        <v>44765</v>
      </c>
      <c r="O407" s="67"/>
      <c r="P407" s="94"/>
      <c r="Q407" s="73"/>
      <c r="R407" s="68" t="s">
        <v>326</v>
      </c>
      <c r="S407" s="68" t="s">
        <v>241</v>
      </c>
    </row>
    <row r="408" spans="1:19" ht="38.25" hidden="1" x14ac:dyDescent="0.25">
      <c r="A408" s="59">
        <f>MAX($A$2:$A407)+1</f>
        <v>403</v>
      </c>
      <c r="B408" s="66" t="s">
        <v>756</v>
      </c>
      <c r="C408" s="67">
        <v>29757</v>
      </c>
      <c r="D408" s="75">
        <f t="shared" ca="1" si="12"/>
        <v>41</v>
      </c>
      <c r="E408" s="69" t="s">
        <v>221</v>
      </c>
      <c r="F408" s="70" t="s">
        <v>44</v>
      </c>
      <c r="G408" s="71" t="s">
        <v>400</v>
      </c>
      <c r="H408" s="93" t="s">
        <v>713</v>
      </c>
      <c r="I408" s="71" t="s">
        <v>479</v>
      </c>
      <c r="J408" s="68" t="s">
        <v>336</v>
      </c>
      <c r="K408" s="67">
        <v>44333</v>
      </c>
      <c r="L408" s="77" t="s">
        <v>750</v>
      </c>
      <c r="M408" s="71" t="s">
        <v>103</v>
      </c>
      <c r="N408" s="67">
        <f>DATE(YEAR(O408)+1,MONTH(O408),DAY(O408)-1)</f>
        <v>45061</v>
      </c>
      <c r="O408" s="67">
        <v>44697</v>
      </c>
      <c r="P408" s="77" t="s">
        <v>884</v>
      </c>
      <c r="Q408" s="71" t="s">
        <v>479</v>
      </c>
      <c r="R408" s="68" t="s">
        <v>327</v>
      </c>
      <c r="S408" s="68" t="s">
        <v>240</v>
      </c>
    </row>
    <row r="409" spans="1:19" ht="38.25" x14ac:dyDescent="0.25">
      <c r="A409" s="59">
        <f>MAX($A$2:$A408)+1</f>
        <v>404</v>
      </c>
      <c r="B409" s="66" t="s">
        <v>691</v>
      </c>
      <c r="C409" s="67">
        <v>22383</v>
      </c>
      <c r="D409" s="75">
        <f t="shared" ca="1" si="12"/>
        <v>61</v>
      </c>
      <c r="E409" s="69" t="s">
        <v>221</v>
      </c>
      <c r="F409" s="70" t="s">
        <v>317</v>
      </c>
      <c r="G409" s="71" t="s">
        <v>679</v>
      </c>
      <c r="H409" s="93" t="s">
        <v>166</v>
      </c>
      <c r="I409" s="71" t="s">
        <v>699</v>
      </c>
      <c r="J409" s="68" t="s">
        <v>335</v>
      </c>
      <c r="K409" s="67">
        <v>43868</v>
      </c>
      <c r="L409" s="82" t="s">
        <v>703</v>
      </c>
      <c r="M409" s="71" t="s">
        <v>704</v>
      </c>
      <c r="N409" s="67">
        <f>DATE(YEAR(K409)+2,MONTH(K409),DAY(K409)-1)</f>
        <v>44598</v>
      </c>
      <c r="O409" s="67"/>
      <c r="P409" s="82"/>
      <c r="Q409" s="71"/>
      <c r="R409" s="68" t="s">
        <v>326</v>
      </c>
      <c r="S409" s="68" t="s">
        <v>241</v>
      </c>
    </row>
    <row r="410" spans="1:19" ht="25.5" hidden="1" x14ac:dyDescent="0.25">
      <c r="A410" s="59">
        <f>MAX($A$2:$A409)+1</f>
        <v>405</v>
      </c>
      <c r="B410" s="66" t="s">
        <v>730</v>
      </c>
      <c r="C410" s="67">
        <v>23235</v>
      </c>
      <c r="D410" s="68">
        <f t="shared" ca="1" si="12"/>
        <v>59</v>
      </c>
      <c r="E410" s="69" t="s">
        <v>221</v>
      </c>
      <c r="F410" s="70" t="s">
        <v>253</v>
      </c>
      <c r="G410" s="71" t="s">
        <v>605</v>
      </c>
      <c r="H410" s="93" t="s">
        <v>166</v>
      </c>
      <c r="I410" s="71" t="s">
        <v>607</v>
      </c>
      <c r="J410" s="68" t="s">
        <v>333</v>
      </c>
      <c r="K410" s="67">
        <v>44922</v>
      </c>
      <c r="L410" s="77" t="s">
        <v>1055</v>
      </c>
      <c r="M410" s="71" t="s">
        <v>237</v>
      </c>
      <c r="N410" s="67">
        <f>DATE(YEAR(K410)+4,MONTH(K410),DAY(K410)-1)</f>
        <v>46382</v>
      </c>
      <c r="O410" s="67"/>
      <c r="P410" s="82"/>
      <c r="Q410" s="71"/>
      <c r="R410" s="68" t="s">
        <v>327</v>
      </c>
      <c r="S410" s="68" t="s">
        <v>240</v>
      </c>
    </row>
    <row r="411" spans="1:19" ht="25.5" hidden="1" x14ac:dyDescent="0.25">
      <c r="A411" s="59">
        <f>MAX($A$2:$A410)+1</f>
        <v>406</v>
      </c>
      <c r="B411" s="66" t="s">
        <v>538</v>
      </c>
      <c r="C411" s="67">
        <v>28283</v>
      </c>
      <c r="D411" s="75">
        <f t="shared" ca="1" si="12"/>
        <v>45</v>
      </c>
      <c r="E411" s="69" t="s">
        <v>221</v>
      </c>
      <c r="F411" s="70" t="s">
        <v>294</v>
      </c>
      <c r="G411" s="71" t="s">
        <v>525</v>
      </c>
      <c r="H411" s="93" t="s">
        <v>166</v>
      </c>
      <c r="I411" s="71" t="s">
        <v>543</v>
      </c>
      <c r="J411" s="68" t="s">
        <v>335</v>
      </c>
      <c r="K411" s="74">
        <v>43367</v>
      </c>
      <c r="L411" s="77" t="s">
        <v>544</v>
      </c>
      <c r="M411" s="71" t="s">
        <v>546</v>
      </c>
      <c r="N411" s="67">
        <f>DATE(YEAR(O411)+2,MONTH(O411),DAY(O411)-1)</f>
        <v>44974</v>
      </c>
      <c r="O411" s="67">
        <v>44245</v>
      </c>
      <c r="P411" s="461" t="s">
        <v>209</v>
      </c>
      <c r="Q411" s="71" t="s">
        <v>543</v>
      </c>
      <c r="R411" s="68" t="s">
        <v>238</v>
      </c>
      <c r="S411" s="68" t="s">
        <v>240</v>
      </c>
    </row>
    <row r="412" spans="1:19" ht="38.25" hidden="1" x14ac:dyDescent="0.25">
      <c r="A412" s="59">
        <f>MAX($A$2:$A411)+1</f>
        <v>407</v>
      </c>
      <c r="B412" s="66" t="s">
        <v>803</v>
      </c>
      <c r="C412" s="67">
        <v>29791</v>
      </c>
      <c r="D412" s="68">
        <f t="shared" ca="1" si="12"/>
        <v>41</v>
      </c>
      <c r="E412" s="69" t="s">
        <v>221</v>
      </c>
      <c r="F412" s="70" t="s">
        <v>266</v>
      </c>
      <c r="G412" s="70" t="s">
        <v>664</v>
      </c>
      <c r="H412" s="93" t="s">
        <v>677</v>
      </c>
      <c r="I412" s="71" t="s">
        <v>673</v>
      </c>
      <c r="J412" s="68" t="s">
        <v>334</v>
      </c>
      <c r="K412" s="67">
        <v>39185</v>
      </c>
      <c r="L412" s="77" t="s">
        <v>808</v>
      </c>
      <c r="M412" s="71" t="s">
        <v>666</v>
      </c>
      <c r="N412" s="67">
        <f>DATE(YEAR(O412)+2,MONTH(O412),DAY(O412)-1)</f>
        <v>45215</v>
      </c>
      <c r="O412" s="67">
        <v>44486</v>
      </c>
      <c r="P412" s="77" t="s">
        <v>209</v>
      </c>
      <c r="Q412" s="71"/>
      <c r="R412" s="68" t="s">
        <v>326</v>
      </c>
      <c r="S412" s="68" t="s">
        <v>240</v>
      </c>
    </row>
    <row r="413" spans="1:19" ht="38.25" x14ac:dyDescent="0.25">
      <c r="A413" s="59">
        <f>MAX($A$2:$A412)+1</f>
        <v>408</v>
      </c>
      <c r="B413" s="66" t="s">
        <v>354</v>
      </c>
      <c r="C413" s="67">
        <v>31323</v>
      </c>
      <c r="D413" s="68">
        <f t="shared" ca="1" si="12"/>
        <v>37</v>
      </c>
      <c r="E413" s="69" t="s">
        <v>221</v>
      </c>
      <c r="F413" s="70" t="s">
        <v>272</v>
      </c>
      <c r="G413" s="71" t="s">
        <v>328</v>
      </c>
      <c r="H413" s="93" t="s">
        <v>165</v>
      </c>
      <c r="I413" s="71" t="s">
        <v>480</v>
      </c>
      <c r="J413" s="68" t="s">
        <v>334</v>
      </c>
      <c r="K413" s="67">
        <v>44116</v>
      </c>
      <c r="L413" s="77" t="s">
        <v>350</v>
      </c>
      <c r="M413" s="71" t="s">
        <v>351</v>
      </c>
      <c r="N413" s="67">
        <f>DATE(YEAR(K413)+2,MONTH(K413),DAY(K413)-1)</f>
        <v>44845</v>
      </c>
      <c r="O413" s="67"/>
      <c r="P413" s="94"/>
      <c r="Q413" s="73"/>
      <c r="R413" s="68" t="s">
        <v>326</v>
      </c>
      <c r="S413" s="68" t="s">
        <v>241</v>
      </c>
    </row>
    <row r="414" spans="1:19" ht="38.25" x14ac:dyDescent="0.25">
      <c r="A414" s="59">
        <f>MAX($A$2:$A413)+1</f>
        <v>409</v>
      </c>
      <c r="B414" s="66" t="s">
        <v>363</v>
      </c>
      <c r="C414" s="67">
        <v>30461</v>
      </c>
      <c r="D414" s="68">
        <f t="shared" ca="1" si="12"/>
        <v>39</v>
      </c>
      <c r="E414" s="69" t="s">
        <v>221</v>
      </c>
      <c r="F414" s="70" t="s">
        <v>272</v>
      </c>
      <c r="G414" s="71" t="s">
        <v>328</v>
      </c>
      <c r="H414" s="93" t="s">
        <v>165</v>
      </c>
      <c r="I414" s="71" t="s">
        <v>480</v>
      </c>
      <c r="J414" s="68" t="s">
        <v>335</v>
      </c>
      <c r="K414" s="67">
        <v>43766</v>
      </c>
      <c r="L414" s="462">
        <v>167</v>
      </c>
      <c r="M414" s="71" t="s">
        <v>358</v>
      </c>
      <c r="N414" s="67">
        <f>DATE(YEAR(K414)+2,MONTH(K414),DAY(K414)-1)</f>
        <v>44496</v>
      </c>
      <c r="O414" s="67"/>
      <c r="P414" s="94"/>
      <c r="Q414" s="73"/>
      <c r="R414" s="68" t="s">
        <v>326</v>
      </c>
      <c r="S414" s="68" t="s">
        <v>241</v>
      </c>
    </row>
    <row r="415" spans="1:19" ht="25.5" x14ac:dyDescent="0.25">
      <c r="A415" s="59">
        <f>MAX($A$2:$A414)+1</f>
        <v>410</v>
      </c>
      <c r="B415" s="66" t="s">
        <v>867</v>
      </c>
      <c r="C415" s="82" t="s">
        <v>868</v>
      </c>
      <c r="D415" s="68">
        <f t="shared" ca="1" si="12"/>
        <v>117</v>
      </c>
      <c r="E415" s="69" t="s">
        <v>221</v>
      </c>
      <c r="F415" s="70" t="s">
        <v>257</v>
      </c>
      <c r="G415" s="71" t="s">
        <v>555</v>
      </c>
      <c r="H415" s="93" t="s">
        <v>166</v>
      </c>
      <c r="I415" s="71" t="s">
        <v>554</v>
      </c>
      <c r="J415" s="68" t="s">
        <v>336</v>
      </c>
      <c r="K415" s="67">
        <v>44522</v>
      </c>
      <c r="L415" s="77" t="s">
        <v>869</v>
      </c>
      <c r="M415" s="71" t="s">
        <v>548</v>
      </c>
      <c r="N415" s="67">
        <f>DATE(YEAR(K415)+1,MONTH(K415),DAY(K415)-1)</f>
        <v>44886</v>
      </c>
      <c r="O415" s="67"/>
      <c r="P415" s="82"/>
      <c r="Q415" s="71"/>
      <c r="R415" s="68" t="s">
        <v>327</v>
      </c>
      <c r="S415" s="68" t="s">
        <v>241</v>
      </c>
    </row>
    <row r="416" spans="1:19" ht="25.5" hidden="1" x14ac:dyDescent="0.25">
      <c r="A416" s="59">
        <f>MAX($A$2:$A415)+1</f>
        <v>411</v>
      </c>
      <c r="B416" s="66" t="s">
        <v>346</v>
      </c>
      <c r="C416" s="67">
        <v>27540</v>
      </c>
      <c r="D416" s="68">
        <f t="shared" ca="1" si="12"/>
        <v>47</v>
      </c>
      <c r="E416" s="69" t="s">
        <v>221</v>
      </c>
      <c r="F416" s="70" t="s">
        <v>44</v>
      </c>
      <c r="G416" s="71" t="s">
        <v>234</v>
      </c>
      <c r="H416" s="93" t="s">
        <v>166</v>
      </c>
      <c r="I416" s="71" t="s">
        <v>479</v>
      </c>
      <c r="J416" s="68" t="s">
        <v>333</v>
      </c>
      <c r="K416" s="67">
        <v>44678</v>
      </c>
      <c r="L416" s="77" t="s">
        <v>881</v>
      </c>
      <c r="M416" s="71" t="s">
        <v>237</v>
      </c>
      <c r="N416" s="67">
        <f>DATE(YEAR(K416)+4,MONTH(K416),DAY(K416)-1)</f>
        <v>46138</v>
      </c>
      <c r="O416" s="67"/>
      <c r="P416" s="94"/>
      <c r="Q416" s="73"/>
      <c r="R416" s="68" t="s">
        <v>327</v>
      </c>
      <c r="S416" s="68" t="s">
        <v>240</v>
      </c>
    </row>
    <row r="417" spans="1:19" ht="38.25" x14ac:dyDescent="0.25">
      <c r="A417" s="59">
        <f>MAX($A$2:$A416)+1</f>
        <v>412</v>
      </c>
      <c r="B417" s="66" t="s">
        <v>799</v>
      </c>
      <c r="C417" s="82" t="s">
        <v>810</v>
      </c>
      <c r="D417" s="68">
        <f t="shared" ca="1" si="12"/>
        <v>41</v>
      </c>
      <c r="E417" s="69" t="s">
        <v>221</v>
      </c>
      <c r="F417" s="70" t="s">
        <v>306</v>
      </c>
      <c r="G417" s="70" t="s">
        <v>584</v>
      </c>
      <c r="H417" s="93" t="s">
        <v>713</v>
      </c>
      <c r="I417" s="71" t="s">
        <v>712</v>
      </c>
      <c r="J417" s="68" t="s">
        <v>336</v>
      </c>
      <c r="K417" s="67">
        <v>44490</v>
      </c>
      <c r="L417" s="77" t="s">
        <v>800</v>
      </c>
      <c r="M417" s="71" t="s">
        <v>746</v>
      </c>
      <c r="N417" s="67">
        <f>DATE(YEAR(K417)+1,MONTH(K417),DAY(K417)-1)</f>
        <v>44854</v>
      </c>
      <c r="O417" s="67"/>
      <c r="P417" s="82"/>
      <c r="Q417" s="71"/>
      <c r="R417" s="68" t="s">
        <v>327</v>
      </c>
      <c r="S417" s="68" t="s">
        <v>241</v>
      </c>
    </row>
    <row r="418" spans="1:19" ht="38.25" x14ac:dyDescent="0.25">
      <c r="A418" s="59">
        <f>MAX($A$2:$A417)+1</f>
        <v>413</v>
      </c>
      <c r="B418" s="66" t="s">
        <v>347</v>
      </c>
      <c r="C418" s="67">
        <v>28210</v>
      </c>
      <c r="D418" s="68">
        <f t="shared" ca="1" si="12"/>
        <v>45</v>
      </c>
      <c r="E418" s="69" t="s">
        <v>221</v>
      </c>
      <c r="F418" s="70" t="s">
        <v>44</v>
      </c>
      <c r="G418" s="71" t="s">
        <v>234</v>
      </c>
      <c r="H418" s="93" t="s">
        <v>166</v>
      </c>
      <c r="I418" s="71" t="s">
        <v>479</v>
      </c>
      <c r="J418" s="68" t="s">
        <v>334</v>
      </c>
      <c r="K418" s="67">
        <v>44207</v>
      </c>
      <c r="L418" s="77" t="s">
        <v>457</v>
      </c>
      <c r="M418" s="71" t="s">
        <v>208</v>
      </c>
      <c r="N418" s="67">
        <f>DATE(YEAR(K418)+2,MONTH(K418),DAY(K418)-1)</f>
        <v>44936</v>
      </c>
      <c r="O418" s="67"/>
      <c r="P418" s="94"/>
      <c r="Q418" s="73"/>
      <c r="R418" s="68" t="s">
        <v>327</v>
      </c>
      <c r="S418" s="68" t="s">
        <v>241</v>
      </c>
    </row>
    <row r="419" spans="1:19" ht="25.5" hidden="1" x14ac:dyDescent="0.25">
      <c r="A419" s="59">
        <f>MAX($A$2:$A418)+1</f>
        <v>414</v>
      </c>
      <c r="B419" s="66" t="s">
        <v>539</v>
      </c>
      <c r="C419" s="67">
        <v>29568</v>
      </c>
      <c r="D419" s="75">
        <f t="shared" ca="1" si="12"/>
        <v>42</v>
      </c>
      <c r="E419" s="69" t="s">
        <v>221</v>
      </c>
      <c r="F419" s="70" t="s">
        <v>294</v>
      </c>
      <c r="G419" s="71" t="s">
        <v>525</v>
      </c>
      <c r="H419" s="93" t="s">
        <v>166</v>
      </c>
      <c r="I419" s="71" t="s">
        <v>543</v>
      </c>
      <c r="J419" s="68" t="s">
        <v>335</v>
      </c>
      <c r="K419" s="74">
        <v>43367</v>
      </c>
      <c r="L419" s="77" t="s">
        <v>544</v>
      </c>
      <c r="M419" s="71" t="s">
        <v>546</v>
      </c>
      <c r="N419" s="67">
        <f>DATE(YEAR(O419)+2,MONTH(O419),DAY(O419)-1)</f>
        <v>44974</v>
      </c>
      <c r="O419" s="67">
        <v>44245</v>
      </c>
      <c r="P419" s="461" t="s">
        <v>209</v>
      </c>
      <c r="Q419" s="71" t="s">
        <v>543</v>
      </c>
      <c r="R419" s="68" t="s">
        <v>238</v>
      </c>
      <c r="S419" s="68" t="s">
        <v>240</v>
      </c>
    </row>
    <row r="420" spans="1:19" ht="38.25" hidden="1" x14ac:dyDescent="0.25">
      <c r="A420" s="59">
        <f>MAX($A$2:$A419)+1</f>
        <v>415</v>
      </c>
      <c r="B420" s="66" t="s">
        <v>931</v>
      </c>
      <c r="C420" s="78"/>
      <c r="D420" s="68" t="str">
        <f t="shared" ca="1" si="12"/>
        <v/>
      </c>
      <c r="E420" s="69" t="s">
        <v>233</v>
      </c>
      <c r="F420" s="70" t="s">
        <v>272</v>
      </c>
      <c r="G420" s="71" t="s">
        <v>328</v>
      </c>
      <c r="H420" s="93" t="s">
        <v>165</v>
      </c>
      <c r="I420" s="71" t="s">
        <v>480</v>
      </c>
      <c r="J420" s="68" t="s">
        <v>336</v>
      </c>
      <c r="K420" s="67">
        <v>44610</v>
      </c>
      <c r="L420" s="77" t="s">
        <v>104</v>
      </c>
      <c r="M420" s="71" t="s">
        <v>358</v>
      </c>
      <c r="N420" s="67">
        <f>DATE(YEAR(K420)+1,MONTH(K420),DAY(K420)-1)</f>
        <v>44974</v>
      </c>
      <c r="O420" s="67"/>
      <c r="P420" s="82"/>
      <c r="Q420" s="71"/>
      <c r="R420" s="68" t="s">
        <v>326</v>
      </c>
      <c r="S420" s="68" t="s">
        <v>240</v>
      </c>
    </row>
    <row r="421" spans="1:19" ht="38.25" hidden="1" x14ac:dyDescent="0.25">
      <c r="A421" s="59">
        <f>MAX($A$2:$A420)+1</f>
        <v>416</v>
      </c>
      <c r="B421" s="66" t="s">
        <v>693</v>
      </c>
      <c r="C421" s="67">
        <v>21193</v>
      </c>
      <c r="D421" s="75">
        <f t="shared" ca="1" si="12"/>
        <v>65</v>
      </c>
      <c r="E421" s="69" t="s">
        <v>221</v>
      </c>
      <c r="F421" s="70" t="s">
        <v>317</v>
      </c>
      <c r="G421" s="71" t="s">
        <v>679</v>
      </c>
      <c r="H421" s="93" t="s">
        <v>372</v>
      </c>
      <c r="I421" s="71" t="s">
        <v>699</v>
      </c>
      <c r="J421" s="68" t="s">
        <v>336</v>
      </c>
      <c r="K421" s="67">
        <v>42844</v>
      </c>
      <c r="L421" s="77">
        <v>49</v>
      </c>
      <c r="M421" s="71" t="s">
        <v>704</v>
      </c>
      <c r="N421" s="67">
        <f>DATE(YEAR(O421)+1,MONTH(O421),DAY(O421)-1)</f>
        <v>45009</v>
      </c>
      <c r="O421" s="67">
        <v>44645</v>
      </c>
      <c r="P421" s="77" t="s">
        <v>991</v>
      </c>
      <c r="Q421" s="71" t="s">
        <v>699</v>
      </c>
      <c r="R421" s="68" t="s">
        <v>327</v>
      </c>
      <c r="S421" s="68" t="s">
        <v>240</v>
      </c>
    </row>
    <row r="422" spans="1:19" ht="25.5" x14ac:dyDescent="0.25">
      <c r="A422" s="59">
        <f>MAX($A$2:$A421)+1</f>
        <v>417</v>
      </c>
      <c r="B422" s="66" t="s">
        <v>442</v>
      </c>
      <c r="C422" s="67">
        <v>38522</v>
      </c>
      <c r="D422" s="68">
        <f t="shared" ca="1" si="12"/>
        <v>17</v>
      </c>
      <c r="E422" s="69" t="s">
        <v>221</v>
      </c>
      <c r="F422" s="70" t="s">
        <v>44</v>
      </c>
      <c r="G422" s="71" t="s">
        <v>234</v>
      </c>
      <c r="H422" s="93" t="s">
        <v>165</v>
      </c>
      <c r="I422" s="71" t="s">
        <v>479</v>
      </c>
      <c r="J422" s="68" t="s">
        <v>603</v>
      </c>
      <c r="K422" s="67">
        <v>43805</v>
      </c>
      <c r="L422" s="76" t="s">
        <v>172</v>
      </c>
      <c r="M422" s="71" t="s">
        <v>479</v>
      </c>
      <c r="N422" s="67">
        <f>DATE(YEAR(C422)+16,MONTH(C422),DAY(C422))</f>
        <v>44366</v>
      </c>
      <c r="O422" s="67">
        <v>44170</v>
      </c>
      <c r="P422" s="77" t="s">
        <v>453</v>
      </c>
      <c r="Q422" s="71" t="s">
        <v>479</v>
      </c>
      <c r="R422" s="68" t="s">
        <v>327</v>
      </c>
      <c r="S422" s="68" t="s">
        <v>241</v>
      </c>
    </row>
    <row r="423" spans="1:19" ht="25.5" x14ac:dyDescent="0.25">
      <c r="A423" s="59">
        <f>MAX($A$2:$A422)+1</f>
        <v>418</v>
      </c>
      <c r="B423" s="66" t="s">
        <v>438</v>
      </c>
      <c r="C423" s="67">
        <v>37262</v>
      </c>
      <c r="D423" s="68">
        <f t="shared" ca="1" si="12"/>
        <v>21</v>
      </c>
      <c r="E423" s="69" t="s">
        <v>221</v>
      </c>
      <c r="F423" s="70" t="s">
        <v>44</v>
      </c>
      <c r="G423" s="71" t="s">
        <v>400</v>
      </c>
      <c r="H423" s="93" t="s">
        <v>165</v>
      </c>
      <c r="I423" s="71" t="s">
        <v>479</v>
      </c>
      <c r="J423" s="68" t="s">
        <v>335</v>
      </c>
      <c r="K423" s="67">
        <v>44217</v>
      </c>
      <c r="L423" s="76" t="s">
        <v>455</v>
      </c>
      <c r="M423" s="71" t="s">
        <v>103</v>
      </c>
      <c r="N423" s="67">
        <f>DATE(YEAR(K423)+2,MONTH(K423),DAY(K423)-1)</f>
        <v>44946</v>
      </c>
      <c r="O423" s="67"/>
      <c r="P423" s="94"/>
      <c r="Q423" s="73"/>
      <c r="R423" s="68" t="s">
        <v>327</v>
      </c>
      <c r="S423" s="68" t="s">
        <v>241</v>
      </c>
    </row>
    <row r="424" spans="1:19" ht="38.25" x14ac:dyDescent="0.25">
      <c r="A424" s="59">
        <f>MAX($A$2:$A423)+1</f>
        <v>419</v>
      </c>
      <c r="B424" s="66" t="s">
        <v>345</v>
      </c>
      <c r="C424" s="67">
        <v>32493</v>
      </c>
      <c r="D424" s="68">
        <f t="shared" ref="D424:D439" ca="1" si="13">IF(OR(ISERROR(YEAR(C424)),ISBLANK(C424)),"",YEAR(TODAY()-C424)-1900)</f>
        <v>34</v>
      </c>
      <c r="E424" s="69" t="s">
        <v>221</v>
      </c>
      <c r="F424" s="70" t="s">
        <v>44</v>
      </c>
      <c r="G424" s="71" t="s">
        <v>400</v>
      </c>
      <c r="H424" s="93" t="s">
        <v>165</v>
      </c>
      <c r="I424" s="71" t="s">
        <v>479</v>
      </c>
      <c r="J424" s="68" t="s">
        <v>334</v>
      </c>
      <c r="K424" s="67">
        <v>44207</v>
      </c>
      <c r="L424" s="76" t="s">
        <v>458</v>
      </c>
      <c r="M424" s="71" t="s">
        <v>208</v>
      </c>
      <c r="N424" s="67">
        <f>DATE(YEAR(K424)+2,MONTH(K424),DAY(K424)-1)</f>
        <v>44936</v>
      </c>
      <c r="O424" s="67"/>
      <c r="P424" s="94"/>
      <c r="Q424" s="73"/>
      <c r="R424" s="68" t="s">
        <v>327</v>
      </c>
      <c r="S424" s="68" t="s">
        <v>241</v>
      </c>
    </row>
    <row r="425" spans="1:19" ht="38.25" hidden="1" x14ac:dyDescent="0.25">
      <c r="A425" s="59">
        <f>MAX($A$2:$A424)+1</f>
        <v>420</v>
      </c>
      <c r="B425" s="66" t="s">
        <v>383</v>
      </c>
      <c r="C425" s="74">
        <v>31660</v>
      </c>
      <c r="D425" s="75">
        <f t="shared" ca="1" si="13"/>
        <v>36</v>
      </c>
      <c r="E425" s="69" t="s">
        <v>221</v>
      </c>
      <c r="F425" s="70" t="s">
        <v>287</v>
      </c>
      <c r="G425" s="71" t="s">
        <v>236</v>
      </c>
      <c r="H425" s="93" t="s">
        <v>165</v>
      </c>
      <c r="I425" s="71" t="s">
        <v>481</v>
      </c>
      <c r="J425" s="68" t="s">
        <v>334</v>
      </c>
      <c r="K425" s="74">
        <v>43990</v>
      </c>
      <c r="L425" s="76" t="s">
        <v>377</v>
      </c>
      <c r="M425" s="71" t="s">
        <v>378</v>
      </c>
      <c r="N425" s="67">
        <f>DATE(YEAR(O425)+2,MONTH(O425),DAY(O425)-1)</f>
        <v>45451</v>
      </c>
      <c r="O425" s="74">
        <v>44721</v>
      </c>
      <c r="P425" s="77" t="s">
        <v>901</v>
      </c>
      <c r="Q425" s="71" t="s">
        <v>481</v>
      </c>
      <c r="R425" s="68" t="s">
        <v>326</v>
      </c>
      <c r="S425" s="68" t="s">
        <v>240</v>
      </c>
    </row>
    <row r="426" spans="1:19" ht="51" x14ac:dyDescent="0.25">
      <c r="A426" s="59">
        <f>MAX($A$2:$A425)+1</f>
        <v>421</v>
      </c>
      <c r="B426" s="66" t="s">
        <v>523</v>
      </c>
      <c r="C426" s="74">
        <v>36990</v>
      </c>
      <c r="D426" s="75">
        <f t="shared" ca="1" si="13"/>
        <v>21</v>
      </c>
      <c r="E426" s="69" t="s">
        <v>233</v>
      </c>
      <c r="F426" s="70" t="s">
        <v>282</v>
      </c>
      <c r="G426" s="71" t="s">
        <v>510</v>
      </c>
      <c r="H426" s="93" t="s">
        <v>372</v>
      </c>
      <c r="I426" s="71" t="s">
        <v>511</v>
      </c>
      <c r="J426" s="68" t="s">
        <v>336</v>
      </c>
      <c r="K426" s="67">
        <v>44243</v>
      </c>
      <c r="L426" s="77" t="s">
        <v>106</v>
      </c>
      <c r="M426" s="71" t="s">
        <v>520</v>
      </c>
      <c r="N426" s="67">
        <f>DATE(YEAR(K426)+1,MONTH(K426),DAY(K426)-1)</f>
        <v>44607</v>
      </c>
      <c r="O426" s="67"/>
      <c r="P426" s="94"/>
      <c r="Q426" s="73"/>
      <c r="R426" s="68" t="s">
        <v>327</v>
      </c>
      <c r="S426" s="68" t="s">
        <v>241</v>
      </c>
    </row>
    <row r="427" spans="1:19" ht="25.5" hidden="1" x14ac:dyDescent="0.25">
      <c r="A427" s="59">
        <f>MAX($A$2:$A426)+1</f>
        <v>422</v>
      </c>
      <c r="B427" s="66" t="s">
        <v>376</v>
      </c>
      <c r="C427" s="74">
        <v>26683</v>
      </c>
      <c r="D427" s="75">
        <f t="shared" ca="1" si="13"/>
        <v>50</v>
      </c>
      <c r="E427" s="69" t="s">
        <v>221</v>
      </c>
      <c r="F427" s="70" t="s">
        <v>287</v>
      </c>
      <c r="G427" s="71" t="s">
        <v>236</v>
      </c>
      <c r="H427" s="93" t="s">
        <v>165</v>
      </c>
      <c r="I427" s="71" t="s">
        <v>481</v>
      </c>
      <c r="J427" s="68" t="s">
        <v>333</v>
      </c>
      <c r="K427" s="74">
        <v>44834</v>
      </c>
      <c r="L427" s="76" t="s">
        <v>1042</v>
      </c>
      <c r="M427" s="71" t="s">
        <v>237</v>
      </c>
      <c r="N427" s="67">
        <f>DATE(YEAR(K427)+4,MONTH(K427),DAY(K427)-1)</f>
        <v>46294</v>
      </c>
      <c r="O427" s="67"/>
      <c r="P427" s="94"/>
      <c r="Q427" s="73"/>
      <c r="R427" s="68" t="s">
        <v>326</v>
      </c>
      <c r="S427" s="68" t="s">
        <v>240</v>
      </c>
    </row>
    <row r="428" spans="1:19" ht="25.5" hidden="1" x14ac:dyDescent="0.25">
      <c r="A428" s="59">
        <f>MAX($A$2:$A427)+1</f>
        <v>423</v>
      </c>
      <c r="B428" s="66" t="s">
        <v>439</v>
      </c>
      <c r="C428" s="67">
        <v>28130</v>
      </c>
      <c r="D428" s="68">
        <f t="shared" ca="1" si="13"/>
        <v>46</v>
      </c>
      <c r="E428" s="69" t="s">
        <v>221</v>
      </c>
      <c r="F428" s="70" t="s">
        <v>44</v>
      </c>
      <c r="G428" s="71" t="s">
        <v>400</v>
      </c>
      <c r="H428" s="93" t="s">
        <v>165</v>
      </c>
      <c r="I428" s="71" t="s">
        <v>479</v>
      </c>
      <c r="J428" s="68" t="s">
        <v>335</v>
      </c>
      <c r="K428" s="67">
        <v>43500</v>
      </c>
      <c r="L428" s="76" t="s">
        <v>452</v>
      </c>
      <c r="M428" s="71" t="s">
        <v>103</v>
      </c>
      <c r="N428" s="67">
        <f>DATE(YEAR(O428)+2,MONTH(O428),DAY(O428)-1)</f>
        <v>44969</v>
      </c>
      <c r="O428" s="67">
        <v>44240</v>
      </c>
      <c r="P428" s="76" t="s">
        <v>450</v>
      </c>
      <c r="Q428" s="71" t="s">
        <v>479</v>
      </c>
      <c r="R428" s="68" t="s">
        <v>327</v>
      </c>
      <c r="S428" s="68" t="s">
        <v>240</v>
      </c>
    </row>
    <row r="429" spans="1:19" ht="38.25" x14ac:dyDescent="0.25">
      <c r="A429" s="59">
        <f>MAX($A$2:$A428)+1</f>
        <v>424</v>
      </c>
      <c r="B429" s="66" t="s">
        <v>1056</v>
      </c>
      <c r="C429" s="78"/>
      <c r="D429" s="68" t="str">
        <f t="shared" ca="1" si="13"/>
        <v/>
      </c>
      <c r="E429" s="69" t="s">
        <v>221</v>
      </c>
      <c r="F429" s="70" t="s">
        <v>267</v>
      </c>
      <c r="G429" s="70" t="s">
        <v>1065</v>
      </c>
      <c r="H429" s="93" t="s">
        <v>166</v>
      </c>
      <c r="I429" s="71" t="s">
        <v>1067</v>
      </c>
      <c r="J429" s="68" t="s">
        <v>336</v>
      </c>
      <c r="K429" s="67">
        <v>42794</v>
      </c>
      <c r="L429" s="77" t="s">
        <v>897</v>
      </c>
      <c r="M429" s="71" t="s">
        <v>1066</v>
      </c>
      <c r="N429" s="67">
        <f>DATE(YEAR(K429)+1,MONTH(K429),DAY(K429)-1)</f>
        <v>43158</v>
      </c>
      <c r="O429" s="67"/>
      <c r="P429" s="82"/>
      <c r="Q429" s="71"/>
      <c r="R429" s="68" t="s">
        <v>327</v>
      </c>
      <c r="S429" s="68" t="s">
        <v>241</v>
      </c>
    </row>
    <row r="430" spans="1:19" ht="38.25" x14ac:dyDescent="0.25">
      <c r="A430" s="59">
        <f>MAX($A$2:$A429)+1</f>
        <v>425</v>
      </c>
      <c r="B430" s="66" t="s">
        <v>352</v>
      </c>
      <c r="C430" s="67">
        <v>29178</v>
      </c>
      <c r="D430" s="68">
        <f t="shared" ca="1" si="13"/>
        <v>43</v>
      </c>
      <c r="E430" s="69" t="s">
        <v>221</v>
      </c>
      <c r="F430" s="70" t="s">
        <v>272</v>
      </c>
      <c r="G430" s="71" t="s">
        <v>328</v>
      </c>
      <c r="H430" s="93" t="s">
        <v>165</v>
      </c>
      <c r="I430" s="71" t="s">
        <v>480</v>
      </c>
      <c r="J430" s="68" t="s">
        <v>334</v>
      </c>
      <c r="K430" s="67">
        <v>44116</v>
      </c>
      <c r="L430" s="76" t="s">
        <v>350</v>
      </c>
      <c r="M430" s="71" t="s">
        <v>351</v>
      </c>
      <c r="N430" s="67">
        <f>DATE(YEAR(K430)+2,MONTH(K430),DAY(K430)-1)</f>
        <v>44845</v>
      </c>
      <c r="O430" s="67"/>
      <c r="P430" s="94"/>
      <c r="Q430" s="73"/>
      <c r="R430" s="68" t="s">
        <v>326</v>
      </c>
      <c r="S430" s="68" t="s">
        <v>241</v>
      </c>
    </row>
    <row r="431" spans="1:19" ht="25.5" hidden="1" x14ac:dyDescent="0.25">
      <c r="A431" s="59">
        <f>MAX($A$2:$A430)+1</f>
        <v>426</v>
      </c>
      <c r="B431" s="66" t="s">
        <v>564</v>
      </c>
      <c r="C431" s="67">
        <v>28393</v>
      </c>
      <c r="D431" s="75">
        <f t="shared" ca="1" si="13"/>
        <v>45</v>
      </c>
      <c r="E431" s="69" t="s">
        <v>233</v>
      </c>
      <c r="F431" s="70" t="s">
        <v>303</v>
      </c>
      <c r="G431" s="71" t="s">
        <v>557</v>
      </c>
      <c r="H431" s="93" t="s">
        <v>166</v>
      </c>
      <c r="I431" s="71" t="s">
        <v>582</v>
      </c>
      <c r="J431" s="68" t="s">
        <v>335</v>
      </c>
      <c r="K431" s="67">
        <v>43875</v>
      </c>
      <c r="L431" s="461">
        <v>345</v>
      </c>
      <c r="M431" s="71" t="s">
        <v>561</v>
      </c>
      <c r="N431" s="67">
        <f>DATE(YEAR(O431)+2,MONTH(O431),DAY(O431)-1)</f>
        <v>45373</v>
      </c>
      <c r="O431" s="67">
        <v>44643</v>
      </c>
      <c r="P431" s="77" t="s">
        <v>885</v>
      </c>
      <c r="Q431" s="73" t="s">
        <v>582</v>
      </c>
      <c r="R431" s="68" t="s">
        <v>326</v>
      </c>
      <c r="S431" s="68" t="s">
        <v>240</v>
      </c>
    </row>
    <row r="432" spans="1:19" ht="25.5" x14ac:dyDescent="0.25">
      <c r="A432" s="59">
        <f>MAX($A$2:$A431)+1</f>
        <v>427</v>
      </c>
      <c r="B432" s="66" t="s">
        <v>441</v>
      </c>
      <c r="C432" s="67">
        <v>38537</v>
      </c>
      <c r="D432" s="68">
        <f t="shared" ca="1" si="13"/>
        <v>17</v>
      </c>
      <c r="E432" s="69" t="s">
        <v>221</v>
      </c>
      <c r="F432" s="70" t="s">
        <v>44</v>
      </c>
      <c r="G432" s="71" t="s">
        <v>234</v>
      </c>
      <c r="H432" s="93" t="s">
        <v>165</v>
      </c>
      <c r="I432" s="71" t="s">
        <v>479</v>
      </c>
      <c r="J432" s="68" t="s">
        <v>603</v>
      </c>
      <c r="K432" s="67">
        <v>43805</v>
      </c>
      <c r="L432" s="76" t="s">
        <v>172</v>
      </c>
      <c r="M432" s="71" t="s">
        <v>479</v>
      </c>
      <c r="N432" s="67">
        <f>DATE(YEAR(C432)+16,MONTH(C432),DAY(C432))</f>
        <v>44381</v>
      </c>
      <c r="O432" s="67">
        <v>44170</v>
      </c>
      <c r="P432" s="76" t="s">
        <v>453</v>
      </c>
      <c r="Q432" s="71" t="s">
        <v>479</v>
      </c>
      <c r="R432" s="68" t="s">
        <v>327</v>
      </c>
      <c r="S432" s="68" t="s">
        <v>241</v>
      </c>
    </row>
    <row r="433" spans="1:19" ht="38.25" x14ac:dyDescent="0.25">
      <c r="A433" s="59">
        <f>MAX($A$2:$A432)+1</f>
        <v>428</v>
      </c>
      <c r="B433" s="66" t="s">
        <v>844</v>
      </c>
      <c r="C433" s="67">
        <v>27510</v>
      </c>
      <c r="D433" s="75">
        <f t="shared" ca="1" si="13"/>
        <v>47</v>
      </c>
      <c r="E433" s="69" t="s">
        <v>221</v>
      </c>
      <c r="F433" s="70" t="s">
        <v>317</v>
      </c>
      <c r="G433" s="71" t="s">
        <v>679</v>
      </c>
      <c r="H433" s="93" t="s">
        <v>372</v>
      </c>
      <c r="I433" s="71" t="s">
        <v>699</v>
      </c>
      <c r="J433" s="68" t="s">
        <v>336</v>
      </c>
      <c r="K433" s="67">
        <v>44309</v>
      </c>
      <c r="L433" s="77" t="s">
        <v>862</v>
      </c>
      <c r="M433" s="71" t="s">
        <v>704</v>
      </c>
      <c r="N433" s="67">
        <f>DATE(YEAR(K433)+1,MONTH(K433),DAY(K433)-1)</f>
        <v>44673</v>
      </c>
      <c r="O433" s="67"/>
      <c r="P433" s="82"/>
      <c r="Q433" s="71"/>
      <c r="R433" s="68" t="s">
        <v>238</v>
      </c>
      <c r="S433" s="68" t="s">
        <v>241</v>
      </c>
    </row>
    <row r="434" spans="1:19" ht="38.25" x14ac:dyDescent="0.25">
      <c r="A434" s="59">
        <f>MAX($A$2:$A433)+1</f>
        <v>429</v>
      </c>
      <c r="B434" s="66" t="s">
        <v>860</v>
      </c>
      <c r="C434" s="67">
        <v>25368</v>
      </c>
      <c r="D434" s="75">
        <f t="shared" ca="1" si="13"/>
        <v>53</v>
      </c>
      <c r="E434" s="69" t="s">
        <v>221</v>
      </c>
      <c r="F434" s="70" t="s">
        <v>317</v>
      </c>
      <c r="G434" s="71" t="s">
        <v>679</v>
      </c>
      <c r="H434" s="93" t="s">
        <v>372</v>
      </c>
      <c r="I434" s="71" t="s">
        <v>699</v>
      </c>
      <c r="J434" s="68" t="s">
        <v>336</v>
      </c>
      <c r="K434" s="67">
        <v>44371</v>
      </c>
      <c r="L434" s="77" t="s">
        <v>822</v>
      </c>
      <c r="M434" s="71" t="s">
        <v>704</v>
      </c>
      <c r="N434" s="67">
        <f>DATE(YEAR(K434)+1,MONTH(K434),DAY(K434)-1)</f>
        <v>44735</v>
      </c>
      <c r="O434" s="67"/>
      <c r="P434" s="82"/>
      <c r="Q434" s="71"/>
      <c r="R434" s="68" t="s">
        <v>238</v>
      </c>
      <c r="S434" s="68" t="s">
        <v>241</v>
      </c>
    </row>
    <row r="435" spans="1:19" ht="38.25" x14ac:dyDescent="0.25">
      <c r="A435" s="59">
        <f>MAX($A$2:$A434)+1</f>
        <v>430</v>
      </c>
      <c r="B435" s="66" t="s">
        <v>861</v>
      </c>
      <c r="C435" s="67">
        <v>37685</v>
      </c>
      <c r="D435" s="75">
        <f t="shared" ca="1" si="13"/>
        <v>19</v>
      </c>
      <c r="E435" s="69" t="s">
        <v>221</v>
      </c>
      <c r="F435" s="70" t="s">
        <v>317</v>
      </c>
      <c r="G435" s="71" t="s">
        <v>679</v>
      </c>
      <c r="H435" s="93" t="s">
        <v>372</v>
      </c>
      <c r="I435" s="71" t="s">
        <v>699</v>
      </c>
      <c r="J435" s="68" t="s">
        <v>336</v>
      </c>
      <c r="K435" s="67">
        <v>44371</v>
      </c>
      <c r="L435" s="77" t="s">
        <v>822</v>
      </c>
      <c r="M435" s="71" t="s">
        <v>704</v>
      </c>
      <c r="N435" s="67">
        <f>DATE(YEAR(K435)+1,MONTH(K435),DAY(K435)-1)</f>
        <v>44735</v>
      </c>
      <c r="O435" s="67"/>
      <c r="P435" s="82"/>
      <c r="Q435" s="71"/>
      <c r="R435" s="68" t="s">
        <v>238</v>
      </c>
      <c r="S435" s="68" t="s">
        <v>241</v>
      </c>
    </row>
    <row r="436" spans="1:19" ht="38.25" x14ac:dyDescent="0.25">
      <c r="A436" s="59">
        <f>MAX($A$2:$A435)+1</f>
        <v>431</v>
      </c>
      <c r="B436" s="66" t="s">
        <v>505</v>
      </c>
      <c r="C436" s="67">
        <v>23767</v>
      </c>
      <c r="D436" s="75">
        <f t="shared" ca="1" si="13"/>
        <v>57</v>
      </c>
      <c r="E436" s="69" t="s">
        <v>221</v>
      </c>
      <c r="F436" s="70" t="s">
        <v>262</v>
      </c>
      <c r="G436" s="71" t="s">
        <v>495</v>
      </c>
      <c r="H436" s="93" t="s">
        <v>166</v>
      </c>
      <c r="I436" s="71" t="s">
        <v>496</v>
      </c>
      <c r="J436" s="68" t="s">
        <v>335</v>
      </c>
      <c r="K436" s="67">
        <v>43552</v>
      </c>
      <c r="L436" s="76" t="s">
        <v>507</v>
      </c>
      <c r="M436" s="71" t="s">
        <v>508</v>
      </c>
      <c r="N436" s="67">
        <f>DATE(YEAR(O436)+2,MONTH(O436),DAY(O436)-1)</f>
        <v>44639</v>
      </c>
      <c r="O436" s="67">
        <v>43910</v>
      </c>
      <c r="P436" s="461">
        <v>5</v>
      </c>
      <c r="Q436" s="71" t="s">
        <v>496</v>
      </c>
      <c r="R436" s="68" t="s">
        <v>326</v>
      </c>
      <c r="S436" s="68" t="s">
        <v>241</v>
      </c>
    </row>
    <row r="437" spans="1:19" ht="25.5" x14ac:dyDescent="0.25">
      <c r="A437" s="59">
        <f>MAX($A$2:$A436)+1</f>
        <v>432</v>
      </c>
      <c r="B437" s="66" t="s">
        <v>515</v>
      </c>
      <c r="C437" s="67">
        <v>26125</v>
      </c>
      <c r="D437" s="75">
        <f t="shared" ca="1" si="13"/>
        <v>51</v>
      </c>
      <c r="E437" s="69" t="s">
        <v>221</v>
      </c>
      <c r="F437" s="70" t="s">
        <v>282</v>
      </c>
      <c r="G437" s="71" t="s">
        <v>510</v>
      </c>
      <c r="H437" s="93" t="s">
        <v>372</v>
      </c>
      <c r="I437" s="71" t="s">
        <v>511</v>
      </c>
      <c r="J437" s="68" t="s">
        <v>334</v>
      </c>
      <c r="K437" s="67">
        <v>43479</v>
      </c>
      <c r="L437" s="77">
        <v>3</v>
      </c>
      <c r="M437" s="71" t="s">
        <v>512</v>
      </c>
      <c r="N437" s="67">
        <f>DATE(YEAR(O437)+2,MONTH(O437),DAY(O437)-1)</f>
        <v>44936</v>
      </c>
      <c r="O437" s="74">
        <v>44207</v>
      </c>
      <c r="P437" s="77" t="s">
        <v>149</v>
      </c>
      <c r="Q437" s="71" t="s">
        <v>511</v>
      </c>
      <c r="R437" s="68" t="s">
        <v>327</v>
      </c>
      <c r="S437" s="68" t="s">
        <v>241</v>
      </c>
    </row>
    <row r="438" spans="1:19" hidden="1" x14ac:dyDescent="0.25">
      <c r="A438" s="59">
        <f>MAX($A$2:$A437)+1</f>
        <v>433</v>
      </c>
      <c r="B438" s="66"/>
      <c r="C438" s="67"/>
      <c r="D438" s="68" t="str">
        <f t="shared" ca="1" si="13"/>
        <v/>
      </c>
      <c r="E438" s="69"/>
      <c r="F438" s="70"/>
      <c r="G438" s="70"/>
      <c r="H438" s="93"/>
      <c r="I438" s="71"/>
      <c r="J438" s="68"/>
      <c r="K438" s="67"/>
      <c r="L438" s="82"/>
      <c r="M438" s="71"/>
      <c r="N438" s="67"/>
      <c r="O438" s="67"/>
      <c r="P438" s="82"/>
      <c r="Q438" s="71"/>
      <c r="R438" s="68"/>
      <c r="S438" s="68"/>
    </row>
    <row r="439" spans="1:19" hidden="1" x14ac:dyDescent="0.25">
      <c r="A439" s="59">
        <f>MAX($A$2:$A438)+1</f>
        <v>434</v>
      </c>
      <c r="B439" s="66"/>
      <c r="C439" s="67"/>
      <c r="D439" s="68" t="str">
        <f t="shared" ca="1" si="13"/>
        <v/>
      </c>
      <c r="E439" s="69"/>
      <c r="F439" s="70"/>
      <c r="G439" s="70"/>
      <c r="H439" s="93"/>
      <c r="I439" s="71"/>
      <c r="J439" s="68"/>
      <c r="K439" s="67"/>
      <c r="L439" s="82"/>
      <c r="M439" s="71"/>
      <c r="N439" s="67"/>
      <c r="O439" s="67"/>
      <c r="P439" s="82"/>
      <c r="Q439" s="71"/>
      <c r="R439" s="68"/>
      <c r="S439" s="68"/>
    </row>
    <row r="441" spans="1:19" x14ac:dyDescent="0.25">
      <c r="A441" s="108" t="s">
        <v>611</v>
      </c>
      <c r="B441" s="108"/>
      <c r="C441" s="108"/>
      <c r="D441" s="108"/>
      <c r="E441" s="108"/>
      <c r="F441" s="108"/>
      <c r="G441" s="108"/>
      <c r="H441" s="108"/>
      <c r="I441" s="108"/>
    </row>
    <row r="442" spans="1:19" ht="63" customHeight="1" x14ac:dyDescent="0.25">
      <c r="B442" s="86" t="s">
        <v>595</v>
      </c>
      <c r="C442" s="87">
        <f>SUM(C444:C448)</f>
        <v>432</v>
      </c>
      <c r="F442" s="113" t="s">
        <v>630</v>
      </c>
      <c r="G442" s="113"/>
      <c r="H442" s="87">
        <f>SUM(H444:H448)</f>
        <v>222</v>
      </c>
    </row>
    <row r="443" spans="1:19" ht="15.75" customHeight="1" x14ac:dyDescent="0.25">
      <c r="B443" s="83" t="s">
        <v>594</v>
      </c>
      <c r="F443" s="83" t="s">
        <v>594</v>
      </c>
    </row>
    <row r="444" spans="1:19" x14ac:dyDescent="0.25">
      <c r="B444" s="39" t="s">
        <v>333</v>
      </c>
      <c r="C444" s="81">
        <f>DCOUNTA(J4:J439,1,B454:B455)</f>
        <v>15</v>
      </c>
      <c r="F444" s="99" t="s">
        <v>333</v>
      </c>
      <c r="G444" s="99"/>
      <c r="H444" s="38">
        <f>C444-(DCOUNTA(A4:S439,S4,C457:S458))</f>
        <v>15</v>
      </c>
    </row>
    <row r="445" spans="1:19" x14ac:dyDescent="0.25">
      <c r="B445" s="39" t="s">
        <v>334</v>
      </c>
      <c r="C445" s="81">
        <f>DCOUNTA(J4:J439,1,C454:C455)</f>
        <v>83</v>
      </c>
      <c r="F445" s="99" t="s">
        <v>334</v>
      </c>
      <c r="G445" s="99"/>
      <c r="H445" s="38">
        <f>C445-(DCOUNTA(B4:S439,S4,C459:S460))</f>
        <v>55</v>
      </c>
    </row>
    <row r="446" spans="1:19" x14ac:dyDescent="0.25">
      <c r="B446" s="39" t="s">
        <v>335</v>
      </c>
      <c r="C446" s="81">
        <f>DCOUNTA(J4:J439,1,D454:D455)</f>
        <v>119</v>
      </c>
      <c r="F446" s="99" t="s">
        <v>335</v>
      </c>
      <c r="G446" s="99"/>
      <c r="H446" s="38">
        <f>C446-(DCOUNTA(B4:S439,S4,C461:S462))</f>
        <v>63</v>
      </c>
    </row>
    <row r="447" spans="1:19" x14ac:dyDescent="0.25">
      <c r="B447" s="39" t="s">
        <v>336</v>
      </c>
      <c r="C447" s="81">
        <f>DCOUNTA(J4:J439,1,E454:E455)</f>
        <v>207</v>
      </c>
      <c r="F447" s="99" t="s">
        <v>336</v>
      </c>
      <c r="G447" s="99"/>
      <c r="H447" s="38">
        <f>C447-(DCOUNTA(B4:S439,S4,C463:S464))</f>
        <v>89</v>
      </c>
    </row>
    <row r="448" spans="1:19" x14ac:dyDescent="0.25">
      <c r="B448" s="39" t="s">
        <v>603</v>
      </c>
      <c r="C448" s="81">
        <f>DCOUNTA(J4:J439,1,F454:F455)</f>
        <v>8</v>
      </c>
      <c r="F448" s="99" t="s">
        <v>603</v>
      </c>
      <c r="G448" s="99"/>
      <c r="H448" s="38">
        <f>C448-(DCOUNTA(B4:S439,S4,C465:S466))</f>
        <v>0</v>
      </c>
    </row>
    <row r="449" spans="1:19" x14ac:dyDescent="0.25">
      <c r="C449" s="40"/>
      <c r="F449" s="85"/>
      <c r="G449" s="85"/>
    </row>
    <row r="450" spans="1:19" ht="33" customHeight="1" x14ac:dyDescent="0.25">
      <c r="B450" s="100" t="s">
        <v>608</v>
      </c>
      <c r="C450" s="100"/>
      <c r="D450" s="90">
        <f>SUMPRODUCT(COUNTIF(F5:F439,F5:F439)^(2*ISBLANK(F5:F439)-1))</f>
        <v>29.000000000000064</v>
      </c>
      <c r="F450" s="100" t="s">
        <v>609</v>
      </c>
      <c r="G450" s="100"/>
      <c r="H450" s="110">
        <f>COUNTIF(F5:F439,H451)</f>
        <v>0</v>
      </c>
      <c r="I450" s="110"/>
    </row>
    <row r="451" spans="1:19" ht="15.75" x14ac:dyDescent="0.25">
      <c r="C451" s="40"/>
      <c r="F451" s="109" t="s">
        <v>610</v>
      </c>
      <c r="G451" s="109"/>
      <c r="H451" s="111"/>
      <c r="I451" s="111"/>
    </row>
    <row r="453" spans="1:19" hidden="1" x14ac:dyDescent="0.25"/>
    <row r="454" spans="1:19" hidden="1" x14ac:dyDescent="0.25">
      <c r="A454" s="112" t="s">
        <v>601</v>
      </c>
      <c r="B454" s="38" t="s">
        <v>213</v>
      </c>
      <c r="C454" s="38" t="s">
        <v>213</v>
      </c>
      <c r="D454" s="38" t="s">
        <v>213</v>
      </c>
      <c r="E454" s="38" t="s">
        <v>213</v>
      </c>
      <c r="F454" s="38" t="s">
        <v>213</v>
      </c>
    </row>
    <row r="455" spans="1:19" hidden="1" x14ac:dyDescent="0.25">
      <c r="A455" s="112"/>
      <c r="B455" s="38" t="s">
        <v>333</v>
      </c>
      <c r="C455" s="38" t="s">
        <v>334</v>
      </c>
      <c r="D455" s="38" t="s">
        <v>335</v>
      </c>
      <c r="E455" s="38" t="s">
        <v>336</v>
      </c>
      <c r="F455" s="38" t="s">
        <v>603</v>
      </c>
    </row>
    <row r="456" spans="1:19" hidden="1" x14ac:dyDescent="0.25"/>
    <row r="457" spans="1:19" hidden="1" x14ac:dyDescent="0.25">
      <c r="B457" s="107" t="s">
        <v>600</v>
      </c>
      <c r="C457" s="38" t="s">
        <v>213</v>
      </c>
      <c r="S457" t="s">
        <v>226</v>
      </c>
    </row>
    <row r="458" spans="1:19" hidden="1" x14ac:dyDescent="0.25">
      <c r="B458" s="107"/>
      <c r="C458" s="84" t="s">
        <v>596</v>
      </c>
      <c r="S458" t="s">
        <v>241</v>
      </c>
    </row>
    <row r="459" spans="1:19" hidden="1" x14ac:dyDescent="0.25">
      <c r="B459" s="107"/>
      <c r="C459" s="38" t="s">
        <v>213</v>
      </c>
      <c r="S459" t="s">
        <v>226</v>
      </c>
    </row>
    <row r="460" spans="1:19" hidden="1" x14ac:dyDescent="0.25">
      <c r="B460" s="107"/>
      <c r="C460" s="84" t="s">
        <v>597</v>
      </c>
      <c r="S460" t="s">
        <v>241</v>
      </c>
    </row>
    <row r="461" spans="1:19" hidden="1" x14ac:dyDescent="0.25">
      <c r="B461" s="107"/>
      <c r="C461" s="38" t="s">
        <v>213</v>
      </c>
      <c r="S461" t="s">
        <v>226</v>
      </c>
    </row>
    <row r="462" spans="1:19" hidden="1" x14ac:dyDescent="0.25">
      <c r="B462" s="107"/>
      <c r="C462" s="84" t="s">
        <v>598</v>
      </c>
      <c r="S462" t="s">
        <v>241</v>
      </c>
    </row>
    <row r="463" spans="1:19" hidden="1" x14ac:dyDescent="0.25">
      <c r="B463" s="107"/>
      <c r="C463" s="38" t="s">
        <v>213</v>
      </c>
      <c r="S463" t="s">
        <v>226</v>
      </c>
    </row>
    <row r="464" spans="1:19" hidden="1" x14ac:dyDescent="0.25">
      <c r="B464" s="107"/>
      <c r="C464" s="84" t="s">
        <v>599</v>
      </c>
      <c r="S464" t="s">
        <v>241</v>
      </c>
    </row>
    <row r="465" spans="2:19" hidden="1" x14ac:dyDescent="0.25">
      <c r="B465" s="107"/>
      <c r="C465" s="38" t="s">
        <v>213</v>
      </c>
      <c r="S465" t="s">
        <v>226</v>
      </c>
    </row>
    <row r="466" spans="2:19" hidden="1" x14ac:dyDescent="0.25">
      <c r="B466" s="107"/>
      <c r="C466" s="84" t="s">
        <v>604</v>
      </c>
      <c r="S466" t="s">
        <v>241</v>
      </c>
    </row>
    <row r="467" spans="2:19" hidden="1" x14ac:dyDescent="0.25"/>
    <row r="468" spans="2:19" ht="15.75" x14ac:dyDescent="0.25">
      <c r="B468" s="106" t="s">
        <v>222</v>
      </c>
      <c r="C468" s="106"/>
      <c r="D468" s="106"/>
      <c r="E468" s="106"/>
      <c r="F468" s="106"/>
    </row>
    <row r="469" spans="2:19" ht="102" x14ac:dyDescent="0.25">
      <c r="B469" s="65"/>
      <c r="C469" s="65"/>
      <c r="D469" s="65"/>
      <c r="E469" s="65"/>
      <c r="F469" s="65"/>
      <c r="G469" s="65"/>
      <c r="H469" s="65"/>
      <c r="I469" s="59" t="s">
        <v>230</v>
      </c>
      <c r="J469" s="59" t="s">
        <v>325</v>
      </c>
      <c r="K469" s="65"/>
    </row>
    <row r="470" spans="2:19" ht="76.5" x14ac:dyDescent="0.25">
      <c r="B470" s="102" t="s">
        <v>213</v>
      </c>
      <c r="C470" s="102"/>
      <c r="D470" s="59" t="s">
        <v>223</v>
      </c>
      <c r="E470" s="59" t="s">
        <v>338</v>
      </c>
      <c r="F470" s="59" t="s">
        <v>212</v>
      </c>
      <c r="G470" s="59" t="s">
        <v>214</v>
      </c>
      <c r="H470" s="59" t="s">
        <v>224</v>
      </c>
      <c r="I470" s="59" t="s">
        <v>228</v>
      </c>
      <c r="J470" s="59" t="s">
        <v>229</v>
      </c>
      <c r="K470" s="59" t="s">
        <v>225</v>
      </c>
    </row>
    <row r="471" spans="2:19" x14ac:dyDescent="0.25">
      <c r="B471" s="38" t="s">
        <v>883</v>
      </c>
      <c r="C471" s="38" t="s">
        <v>333</v>
      </c>
      <c r="D471" s="63" t="s">
        <v>221</v>
      </c>
      <c r="E471" s="60" t="s">
        <v>240</v>
      </c>
      <c r="F471" s="60" t="s">
        <v>242</v>
      </c>
      <c r="G471" s="60" t="s">
        <v>236</v>
      </c>
      <c r="H471" s="60" t="s">
        <v>166</v>
      </c>
      <c r="I471" s="60" t="s">
        <v>479</v>
      </c>
      <c r="J471" s="61" t="s">
        <v>237</v>
      </c>
      <c r="K471" s="60" t="s">
        <v>326</v>
      </c>
    </row>
    <row r="472" spans="2:19" x14ac:dyDescent="0.25">
      <c r="B472" s="38" t="s">
        <v>329</v>
      </c>
      <c r="C472" s="38" t="s">
        <v>334</v>
      </c>
      <c r="D472" s="63" t="s">
        <v>233</v>
      </c>
      <c r="E472" s="60" t="s">
        <v>241</v>
      </c>
      <c r="F472" s="60" t="s">
        <v>243</v>
      </c>
      <c r="G472" s="60" t="s">
        <v>99</v>
      </c>
      <c r="H472" s="64" t="s">
        <v>372</v>
      </c>
      <c r="I472" s="60" t="s">
        <v>480</v>
      </c>
      <c r="J472" s="60" t="s">
        <v>208</v>
      </c>
      <c r="K472" s="62" t="s">
        <v>327</v>
      </c>
    </row>
    <row r="473" spans="2:19" x14ac:dyDescent="0.25">
      <c r="B473" s="38" t="s">
        <v>330</v>
      </c>
      <c r="C473" s="38" t="s">
        <v>335</v>
      </c>
      <c r="F473" s="60" t="s">
        <v>244</v>
      </c>
      <c r="G473" s="60" t="s">
        <v>235</v>
      </c>
      <c r="H473" s="64" t="s">
        <v>373</v>
      </c>
      <c r="I473" s="60" t="s">
        <v>481</v>
      </c>
      <c r="J473" s="60" t="s">
        <v>351</v>
      </c>
      <c r="K473" s="62" t="s">
        <v>238</v>
      </c>
    </row>
    <row r="474" spans="2:19" x14ac:dyDescent="0.25">
      <c r="B474" s="38" t="s">
        <v>331</v>
      </c>
      <c r="C474" s="38" t="s">
        <v>336</v>
      </c>
      <c r="F474" s="60" t="s">
        <v>245</v>
      </c>
      <c r="G474" s="60" t="s">
        <v>234</v>
      </c>
      <c r="H474" s="64" t="s">
        <v>374</v>
      </c>
      <c r="I474" s="60" t="s">
        <v>482</v>
      </c>
      <c r="J474" s="60" t="s">
        <v>358</v>
      </c>
      <c r="K474" s="62" t="s">
        <v>239</v>
      </c>
    </row>
    <row r="475" spans="2:19" x14ac:dyDescent="0.25">
      <c r="B475" s="38" t="s">
        <v>332</v>
      </c>
      <c r="C475" s="38" t="s">
        <v>603</v>
      </c>
      <c r="F475" s="60" t="s">
        <v>246</v>
      </c>
      <c r="G475" s="60" t="s">
        <v>328</v>
      </c>
      <c r="H475" s="64" t="s">
        <v>165</v>
      </c>
      <c r="I475" s="60" t="s">
        <v>483</v>
      </c>
      <c r="J475" s="60" t="s">
        <v>378</v>
      </c>
      <c r="N475" s="60" t="s">
        <v>406</v>
      </c>
    </row>
    <row r="476" spans="2:19" x14ac:dyDescent="0.25">
      <c r="F476" s="60" t="s">
        <v>247</v>
      </c>
      <c r="G476" s="60" t="s">
        <v>396</v>
      </c>
      <c r="H476" s="64" t="s">
        <v>375</v>
      </c>
      <c r="I476" s="60" t="s">
        <v>475</v>
      </c>
      <c r="J476" s="60" t="s">
        <v>381</v>
      </c>
      <c r="M476" s="39" t="s">
        <v>407</v>
      </c>
      <c r="N476" s="67">
        <f>DATE(YEAR(C476)+16,MONTH(C476),DAY(C476))</f>
        <v>5844</v>
      </c>
    </row>
    <row r="477" spans="2:19" x14ac:dyDescent="0.25">
      <c r="F477" s="60" t="s">
        <v>248</v>
      </c>
      <c r="G477" s="60" t="s">
        <v>397</v>
      </c>
      <c r="H477" s="60" t="s">
        <v>677</v>
      </c>
      <c r="I477" s="60" t="s">
        <v>490</v>
      </c>
      <c r="J477" s="60" t="s">
        <v>479</v>
      </c>
      <c r="M477" s="39" t="s">
        <v>408</v>
      </c>
      <c r="N477" s="67">
        <f>DATE(YEAR(K477)+1,MONTH(K477),DAY(K477)-1)</f>
        <v>365</v>
      </c>
    </row>
    <row r="478" spans="2:19" x14ac:dyDescent="0.25">
      <c r="F478" s="60" t="s">
        <v>249</v>
      </c>
      <c r="G478" s="60" t="s">
        <v>398</v>
      </c>
      <c r="H478" s="64" t="s">
        <v>713</v>
      </c>
      <c r="I478" s="60" t="s">
        <v>496</v>
      </c>
      <c r="J478" s="60" t="s">
        <v>103</v>
      </c>
      <c r="M478" s="39" t="s">
        <v>409</v>
      </c>
      <c r="N478" s="67">
        <f>DATE(YEAR(O478)+1,MONTH(O478),DAY(O478)-1)</f>
        <v>365</v>
      </c>
    </row>
    <row r="479" spans="2:19" x14ac:dyDescent="0.25">
      <c r="F479" s="60" t="s">
        <v>250</v>
      </c>
      <c r="G479" s="60" t="s">
        <v>749</v>
      </c>
      <c r="H479" s="64"/>
      <c r="I479" s="60" t="s">
        <v>511</v>
      </c>
      <c r="J479" s="60" t="s">
        <v>152</v>
      </c>
      <c r="M479" s="39" t="s">
        <v>410</v>
      </c>
      <c r="N479" s="67">
        <f>DATE(YEAR(K479)+2,MONTH(K479),DAY(K479)-1)</f>
        <v>730</v>
      </c>
    </row>
    <row r="480" spans="2:19" x14ac:dyDescent="0.25">
      <c r="F480" s="60" t="s">
        <v>251</v>
      </c>
      <c r="G480" s="60" t="s">
        <v>399</v>
      </c>
      <c r="H480" s="64"/>
      <c r="I480" s="60" t="s">
        <v>543</v>
      </c>
      <c r="J480" s="60" t="s">
        <v>472</v>
      </c>
      <c r="M480" s="39" t="s">
        <v>411</v>
      </c>
      <c r="N480" s="67">
        <f>DATE(YEAR(O480)+2,MONTH(O480),DAY(O480)-1)</f>
        <v>730</v>
      </c>
    </row>
    <row r="481" spans="6:14" x14ac:dyDescent="0.25">
      <c r="F481" s="60" t="s">
        <v>252</v>
      </c>
      <c r="G481" s="60" t="s">
        <v>400</v>
      </c>
      <c r="I481" s="60" t="s">
        <v>554</v>
      </c>
      <c r="J481" s="60" t="s">
        <v>484</v>
      </c>
      <c r="M481" s="39" t="s">
        <v>333</v>
      </c>
      <c r="N481" s="67">
        <f>DATE(YEAR(K481)+4,MONTH(K481),DAY(K481)-1)</f>
        <v>1460</v>
      </c>
    </row>
    <row r="482" spans="6:14" x14ac:dyDescent="0.25">
      <c r="F482" s="60" t="s">
        <v>253</v>
      </c>
      <c r="G482" s="60" t="s">
        <v>401</v>
      </c>
      <c r="I482" s="60" t="s">
        <v>582</v>
      </c>
      <c r="J482" s="60" t="s">
        <v>491</v>
      </c>
      <c r="M482" s="39" t="s">
        <v>633</v>
      </c>
      <c r="N482" s="67">
        <f>DATE(YEAR(O482)+4,MONTH(O482),DAY(O482)-1)</f>
        <v>1460</v>
      </c>
    </row>
    <row r="483" spans="6:14" x14ac:dyDescent="0.25">
      <c r="F483" s="60" t="s">
        <v>254</v>
      </c>
      <c r="G483" s="60" t="s">
        <v>402</v>
      </c>
      <c r="I483" s="60" t="s">
        <v>593</v>
      </c>
      <c r="J483" s="60" t="s">
        <v>497</v>
      </c>
    </row>
    <row r="484" spans="6:14" x14ac:dyDescent="0.25">
      <c r="F484" s="60" t="s">
        <v>255</v>
      </c>
      <c r="G484" s="60" t="s">
        <v>403</v>
      </c>
      <c r="I484" s="60" t="s">
        <v>607</v>
      </c>
      <c r="J484" s="60" t="s">
        <v>496</v>
      </c>
    </row>
    <row r="485" spans="6:14" x14ac:dyDescent="0.25">
      <c r="F485" s="60" t="s">
        <v>256</v>
      </c>
      <c r="G485" s="60" t="s">
        <v>404</v>
      </c>
      <c r="I485" s="60" t="s">
        <v>628</v>
      </c>
      <c r="J485" s="60" t="s">
        <v>508</v>
      </c>
    </row>
    <row r="486" spans="6:14" x14ac:dyDescent="0.25">
      <c r="F486" s="60" t="s">
        <v>257</v>
      </c>
      <c r="G486" s="60" t="s">
        <v>405</v>
      </c>
      <c r="I486" s="60" t="s">
        <v>637</v>
      </c>
      <c r="J486" s="60" t="s">
        <v>512</v>
      </c>
    </row>
    <row r="487" spans="6:14" x14ac:dyDescent="0.25">
      <c r="F487" s="60" t="s">
        <v>258</v>
      </c>
      <c r="G487" s="60" t="s">
        <v>461</v>
      </c>
      <c r="I487" s="60" t="s">
        <v>652</v>
      </c>
      <c r="J487" s="60" t="s">
        <v>520</v>
      </c>
    </row>
    <row r="488" spans="6:14" x14ac:dyDescent="0.25">
      <c r="F488" s="60" t="s">
        <v>259</v>
      </c>
      <c r="G488" s="60" t="s">
        <v>474</v>
      </c>
      <c r="I488" s="60" t="s">
        <v>655</v>
      </c>
      <c r="J488" s="60" t="s">
        <v>546</v>
      </c>
    </row>
    <row r="489" spans="6:14" x14ac:dyDescent="0.25">
      <c r="F489" s="60" t="s">
        <v>260</v>
      </c>
      <c r="G489" s="60" t="s">
        <v>489</v>
      </c>
      <c r="I489" s="60" t="s">
        <v>661</v>
      </c>
      <c r="J489" s="60" t="s">
        <v>548</v>
      </c>
    </row>
    <row r="490" spans="6:14" x14ac:dyDescent="0.25">
      <c r="F490" s="60" t="s">
        <v>261</v>
      </c>
      <c r="G490" s="60" t="s">
        <v>495</v>
      </c>
      <c r="I490" s="60" t="s">
        <v>673</v>
      </c>
      <c r="J490" s="60" t="s">
        <v>558</v>
      </c>
    </row>
    <row r="491" spans="6:14" x14ac:dyDescent="0.25">
      <c r="F491" s="60" t="s">
        <v>262</v>
      </c>
      <c r="G491" s="60" t="s">
        <v>510</v>
      </c>
      <c r="I491" s="60" t="s">
        <v>699</v>
      </c>
      <c r="J491" s="60" t="s">
        <v>561</v>
      </c>
    </row>
    <row r="492" spans="6:14" x14ac:dyDescent="0.25">
      <c r="F492" s="60" t="s">
        <v>1068</v>
      </c>
      <c r="G492" s="60" t="s">
        <v>517</v>
      </c>
      <c r="I492" s="60" t="s">
        <v>712</v>
      </c>
      <c r="J492" s="60" t="s">
        <v>579</v>
      </c>
    </row>
    <row r="493" spans="6:14" x14ac:dyDescent="0.25">
      <c r="F493" s="60" t="s">
        <v>1071</v>
      </c>
      <c r="G493" s="60" t="s">
        <v>525</v>
      </c>
      <c r="I493" s="60" t="s">
        <v>717</v>
      </c>
      <c r="J493" s="60" t="s">
        <v>582</v>
      </c>
    </row>
    <row r="494" spans="6:14" x14ac:dyDescent="0.25">
      <c r="F494" s="60" t="s">
        <v>263</v>
      </c>
      <c r="G494" s="60" t="s">
        <v>555</v>
      </c>
      <c r="I494" s="60" t="s">
        <v>720</v>
      </c>
      <c r="J494" s="60" t="s">
        <v>586</v>
      </c>
    </row>
    <row r="495" spans="6:14" x14ac:dyDescent="0.25">
      <c r="F495" s="60" t="s">
        <v>264</v>
      </c>
      <c r="G495" s="60" t="s">
        <v>557</v>
      </c>
      <c r="I495" s="60" t="s">
        <v>725</v>
      </c>
      <c r="J495" s="60" t="s">
        <v>742</v>
      </c>
    </row>
    <row r="496" spans="6:14" x14ac:dyDescent="0.25">
      <c r="F496" s="60" t="s">
        <v>265</v>
      </c>
      <c r="G496" s="60" t="s">
        <v>577</v>
      </c>
      <c r="I496" s="60" t="s">
        <v>771</v>
      </c>
      <c r="J496" s="60" t="s">
        <v>629</v>
      </c>
    </row>
    <row r="497" spans="6:10" x14ac:dyDescent="0.25">
      <c r="F497" s="60" t="s">
        <v>266</v>
      </c>
      <c r="G497" s="60" t="s">
        <v>584</v>
      </c>
      <c r="I497" s="60" t="s">
        <v>789</v>
      </c>
      <c r="J497" s="60" t="s">
        <v>653</v>
      </c>
    </row>
    <row r="498" spans="6:10" x14ac:dyDescent="0.25">
      <c r="F498" s="60" t="s">
        <v>267</v>
      </c>
      <c r="G498" s="60" t="s">
        <v>605</v>
      </c>
      <c r="I498" s="60" t="s">
        <v>788</v>
      </c>
      <c r="J498" s="60" t="s">
        <v>654</v>
      </c>
    </row>
    <row r="499" spans="6:10" x14ac:dyDescent="0.25">
      <c r="F499" s="60" t="s">
        <v>268</v>
      </c>
      <c r="G499" s="60" t="s">
        <v>606</v>
      </c>
      <c r="I499" s="60" t="s">
        <v>904</v>
      </c>
      <c r="J499" s="60" t="s">
        <v>666</v>
      </c>
    </row>
    <row r="500" spans="6:10" x14ac:dyDescent="0.25">
      <c r="F500" s="60" t="s">
        <v>269</v>
      </c>
      <c r="G500" s="60" t="s">
        <v>636</v>
      </c>
      <c r="I500" s="60" t="s">
        <v>934</v>
      </c>
      <c r="J500" s="60" t="s">
        <v>704</v>
      </c>
    </row>
    <row r="501" spans="6:10" x14ac:dyDescent="0.25">
      <c r="F501" s="60" t="s">
        <v>270</v>
      </c>
      <c r="G501" s="60" t="s">
        <v>649</v>
      </c>
      <c r="I501" s="60" t="s">
        <v>944</v>
      </c>
      <c r="J501" s="60" t="s">
        <v>746</v>
      </c>
    </row>
    <row r="502" spans="6:10" x14ac:dyDescent="0.25">
      <c r="F502" s="60" t="s">
        <v>271</v>
      </c>
      <c r="G502" s="60" t="s">
        <v>639</v>
      </c>
      <c r="I502" s="60" t="s">
        <v>1000</v>
      </c>
      <c r="J502" s="60" t="s">
        <v>718</v>
      </c>
    </row>
    <row r="503" spans="6:10" x14ac:dyDescent="0.25">
      <c r="F503" s="60" t="s">
        <v>272</v>
      </c>
      <c r="G503" s="60" t="s">
        <v>662</v>
      </c>
      <c r="I503" s="60" t="s">
        <v>1067</v>
      </c>
      <c r="J503" s="60" t="s">
        <v>717</v>
      </c>
    </row>
    <row r="504" spans="6:10" x14ac:dyDescent="0.25">
      <c r="F504" s="60" t="s">
        <v>273</v>
      </c>
      <c r="G504" s="60" t="s">
        <v>664</v>
      </c>
      <c r="I504" s="60"/>
      <c r="J504" s="60" t="s">
        <v>721</v>
      </c>
    </row>
    <row r="505" spans="6:10" x14ac:dyDescent="0.25">
      <c r="F505" s="60" t="s">
        <v>274</v>
      </c>
      <c r="G505" s="60" t="s">
        <v>674</v>
      </c>
      <c r="I505" s="60"/>
      <c r="J505" s="60" t="s">
        <v>726</v>
      </c>
    </row>
    <row r="506" spans="6:10" x14ac:dyDescent="0.25">
      <c r="F506" s="60" t="s">
        <v>275</v>
      </c>
      <c r="G506" s="60" t="s">
        <v>675</v>
      </c>
      <c r="I506" s="60"/>
      <c r="J506" s="60" t="s">
        <v>607</v>
      </c>
    </row>
    <row r="507" spans="6:10" x14ac:dyDescent="0.25">
      <c r="F507" s="60" t="s">
        <v>276</v>
      </c>
      <c r="G507" s="60" t="s">
        <v>676</v>
      </c>
      <c r="I507" s="60"/>
      <c r="J507" s="60" t="s">
        <v>744</v>
      </c>
    </row>
    <row r="508" spans="6:10" x14ac:dyDescent="0.25">
      <c r="F508" s="60" t="s">
        <v>277</v>
      </c>
      <c r="G508" s="60" t="s">
        <v>679</v>
      </c>
      <c r="I508" s="60"/>
      <c r="J508" s="60" t="s">
        <v>747</v>
      </c>
    </row>
    <row r="509" spans="6:10" x14ac:dyDescent="0.25">
      <c r="F509" s="60" t="s">
        <v>1069</v>
      </c>
      <c r="G509" s="60" t="s">
        <v>584</v>
      </c>
      <c r="I509" s="60"/>
      <c r="J509" s="60" t="s">
        <v>761</v>
      </c>
    </row>
    <row r="510" spans="6:10" x14ac:dyDescent="0.25">
      <c r="F510" s="60" t="s">
        <v>278</v>
      </c>
      <c r="G510" s="60" t="s">
        <v>716</v>
      </c>
      <c r="I510" s="60"/>
      <c r="J510" s="60" t="s">
        <v>772</v>
      </c>
    </row>
    <row r="511" spans="6:10" x14ac:dyDescent="0.25">
      <c r="F511" s="60" t="s">
        <v>279</v>
      </c>
      <c r="G511" s="60" t="s">
        <v>724</v>
      </c>
      <c r="I511" s="60"/>
      <c r="J511" s="60" t="s">
        <v>779</v>
      </c>
    </row>
    <row r="512" spans="6:10" x14ac:dyDescent="0.25">
      <c r="F512" s="60" t="s">
        <v>280</v>
      </c>
      <c r="G512" s="60" t="s">
        <v>770</v>
      </c>
      <c r="I512" s="60"/>
      <c r="J512" s="60" t="s">
        <v>790</v>
      </c>
    </row>
    <row r="513" spans="6:10" x14ac:dyDescent="0.25">
      <c r="F513" s="60" t="s">
        <v>281</v>
      </c>
      <c r="G513" s="60" t="s">
        <v>787</v>
      </c>
      <c r="I513" s="60"/>
      <c r="J513" s="60" t="s">
        <v>798</v>
      </c>
    </row>
    <row r="514" spans="6:10" x14ac:dyDescent="0.25">
      <c r="F514" s="60" t="s">
        <v>282</v>
      </c>
      <c r="G514" s="60" t="s">
        <v>806</v>
      </c>
      <c r="I514" s="60"/>
      <c r="J514" s="60" t="s">
        <v>815</v>
      </c>
    </row>
    <row r="515" spans="6:10" x14ac:dyDescent="0.25">
      <c r="F515" s="60" t="s">
        <v>283</v>
      </c>
      <c r="G515" s="60" t="s">
        <v>817</v>
      </c>
      <c r="I515" s="60"/>
      <c r="J515" s="60" t="s">
        <v>820</v>
      </c>
    </row>
    <row r="516" spans="6:10" x14ac:dyDescent="0.25">
      <c r="F516" s="60" t="s">
        <v>284</v>
      </c>
      <c r="G516" s="60" t="s">
        <v>896</v>
      </c>
      <c r="I516" s="60"/>
      <c r="J516" s="60" t="s">
        <v>864</v>
      </c>
    </row>
    <row r="517" spans="6:10" x14ac:dyDescent="0.25">
      <c r="F517" s="60" t="s">
        <v>285</v>
      </c>
      <c r="G517" s="60" t="s">
        <v>903</v>
      </c>
      <c r="I517" s="60"/>
      <c r="J517" s="60" t="s">
        <v>898</v>
      </c>
    </row>
    <row r="518" spans="6:10" x14ac:dyDescent="0.25">
      <c r="F518" s="60" t="s">
        <v>286</v>
      </c>
      <c r="G518" s="60" t="s">
        <v>577</v>
      </c>
      <c r="I518" s="38"/>
      <c r="J518" s="60" t="s">
        <v>905</v>
      </c>
    </row>
    <row r="519" spans="6:10" x14ac:dyDescent="0.25">
      <c r="F519" s="60" t="s">
        <v>287</v>
      </c>
      <c r="G519" s="60" t="s">
        <v>933</v>
      </c>
      <c r="I519" s="38"/>
      <c r="J519" s="60" t="s">
        <v>788</v>
      </c>
    </row>
    <row r="520" spans="6:10" x14ac:dyDescent="0.25">
      <c r="F520" s="60" t="s">
        <v>288</v>
      </c>
      <c r="G520" s="60" t="s">
        <v>943</v>
      </c>
      <c r="I520" s="38"/>
      <c r="J520" s="60" t="s">
        <v>935</v>
      </c>
    </row>
    <row r="521" spans="6:10" x14ac:dyDescent="0.25">
      <c r="F521" s="60" t="s">
        <v>289</v>
      </c>
      <c r="G521" s="60" t="s">
        <v>993</v>
      </c>
      <c r="I521" s="38"/>
      <c r="J521" s="60" t="s">
        <v>945</v>
      </c>
    </row>
    <row r="522" spans="6:10" x14ac:dyDescent="0.25">
      <c r="F522" s="60" t="s">
        <v>290</v>
      </c>
      <c r="G522" s="60" t="s">
        <v>999</v>
      </c>
      <c r="I522" s="38"/>
      <c r="J522" s="60" t="s">
        <v>992</v>
      </c>
    </row>
    <row r="523" spans="6:10" x14ac:dyDescent="0.25">
      <c r="F523" s="60" t="s">
        <v>44</v>
      </c>
      <c r="G523" s="60" t="s">
        <v>1032</v>
      </c>
      <c r="I523" s="38"/>
      <c r="J523" s="60" t="s">
        <v>996</v>
      </c>
    </row>
    <row r="524" spans="6:10" x14ac:dyDescent="0.25">
      <c r="F524" s="60" t="s">
        <v>291</v>
      </c>
      <c r="G524" s="60" t="s">
        <v>1065</v>
      </c>
      <c r="I524" s="38"/>
      <c r="J524" s="60" t="s">
        <v>998</v>
      </c>
    </row>
    <row r="525" spans="6:10" x14ac:dyDescent="0.25">
      <c r="F525" s="60" t="s">
        <v>292</v>
      </c>
      <c r="G525" s="60"/>
      <c r="I525" s="38"/>
      <c r="J525" s="60" t="s">
        <v>1001</v>
      </c>
    </row>
    <row r="526" spans="6:10" x14ac:dyDescent="0.25">
      <c r="F526" s="60" t="s">
        <v>293</v>
      </c>
      <c r="G526" s="60"/>
      <c r="I526" s="38"/>
      <c r="J526" s="60" t="s">
        <v>1033</v>
      </c>
    </row>
    <row r="527" spans="6:10" x14ac:dyDescent="0.25">
      <c r="F527" s="60" t="s">
        <v>294</v>
      </c>
      <c r="G527" s="60"/>
      <c r="I527" s="38"/>
      <c r="J527" s="60" t="s">
        <v>1066</v>
      </c>
    </row>
    <row r="528" spans="6:10" x14ac:dyDescent="0.25">
      <c r="F528" s="60" t="s">
        <v>295</v>
      </c>
      <c r="G528" s="60"/>
      <c r="I528" s="38"/>
      <c r="J528" s="60"/>
    </row>
    <row r="529" spans="6:10" x14ac:dyDescent="0.25">
      <c r="F529" s="60" t="s">
        <v>296</v>
      </c>
      <c r="G529" s="60"/>
      <c r="I529" s="38"/>
      <c r="J529" s="60"/>
    </row>
    <row r="530" spans="6:10" x14ac:dyDescent="0.25">
      <c r="F530" s="60" t="s">
        <v>297</v>
      </c>
      <c r="G530" s="60"/>
      <c r="I530" s="38"/>
      <c r="J530" s="60"/>
    </row>
    <row r="531" spans="6:10" x14ac:dyDescent="0.25">
      <c r="F531" s="60" t="s">
        <v>298</v>
      </c>
      <c r="G531" s="60"/>
      <c r="I531" s="38"/>
      <c r="J531" s="60"/>
    </row>
    <row r="532" spans="6:10" x14ac:dyDescent="0.25">
      <c r="F532" s="60" t="s">
        <v>299</v>
      </c>
      <c r="G532" s="60"/>
      <c r="I532" s="38"/>
      <c r="J532" s="60"/>
    </row>
    <row r="533" spans="6:10" x14ac:dyDescent="0.25">
      <c r="F533" s="60" t="s">
        <v>300</v>
      </c>
      <c r="G533" s="60"/>
      <c r="I533" s="38"/>
      <c r="J533" s="60"/>
    </row>
    <row r="534" spans="6:10" x14ac:dyDescent="0.25">
      <c r="F534" s="60" t="s">
        <v>301</v>
      </c>
      <c r="G534" s="60"/>
      <c r="I534" s="38"/>
      <c r="J534" s="60"/>
    </row>
    <row r="535" spans="6:10" x14ac:dyDescent="0.25">
      <c r="F535" s="60" t="s">
        <v>302</v>
      </c>
      <c r="G535" s="60"/>
      <c r="I535" s="38"/>
      <c r="J535" s="60"/>
    </row>
    <row r="536" spans="6:10" x14ac:dyDescent="0.25">
      <c r="F536" s="60" t="s">
        <v>303</v>
      </c>
      <c r="G536" s="60"/>
      <c r="I536" s="38"/>
      <c r="J536" s="60"/>
    </row>
    <row r="537" spans="6:10" x14ac:dyDescent="0.25">
      <c r="F537" s="60" t="s">
        <v>304</v>
      </c>
      <c r="G537" s="60"/>
      <c r="I537" s="38"/>
      <c r="J537" s="60"/>
    </row>
    <row r="538" spans="6:10" x14ac:dyDescent="0.25">
      <c r="F538" s="60" t="s">
        <v>305</v>
      </c>
      <c r="G538" s="60"/>
      <c r="I538" s="38"/>
      <c r="J538" s="60"/>
    </row>
    <row r="539" spans="6:10" x14ac:dyDescent="0.25">
      <c r="F539" s="60" t="s">
        <v>306</v>
      </c>
      <c r="G539" s="60"/>
      <c r="I539" s="38"/>
      <c r="J539" s="60"/>
    </row>
    <row r="540" spans="6:10" x14ac:dyDescent="0.25">
      <c r="F540" s="60" t="s">
        <v>307</v>
      </c>
      <c r="G540" s="60"/>
      <c r="I540" s="38"/>
      <c r="J540" s="60"/>
    </row>
    <row r="541" spans="6:10" x14ac:dyDescent="0.25">
      <c r="F541" s="60" t="s">
        <v>308</v>
      </c>
      <c r="G541" s="60"/>
    </row>
    <row r="542" spans="6:10" x14ac:dyDescent="0.25">
      <c r="F542" s="60" t="s">
        <v>309</v>
      </c>
    </row>
    <row r="543" spans="6:10" x14ac:dyDescent="0.25">
      <c r="F543" s="60" t="s">
        <v>310</v>
      </c>
    </row>
    <row r="544" spans="6:10" x14ac:dyDescent="0.25">
      <c r="F544" s="60" t="s">
        <v>311</v>
      </c>
    </row>
    <row r="545" spans="6:6" x14ac:dyDescent="0.25">
      <c r="F545" s="60" t="s">
        <v>312</v>
      </c>
    </row>
    <row r="546" spans="6:6" x14ac:dyDescent="0.25">
      <c r="F546" s="60" t="s">
        <v>313</v>
      </c>
    </row>
    <row r="547" spans="6:6" x14ac:dyDescent="0.25">
      <c r="F547" s="60" t="s">
        <v>1070</v>
      </c>
    </row>
    <row r="548" spans="6:6" x14ac:dyDescent="0.25">
      <c r="F548" s="60" t="s">
        <v>314</v>
      </c>
    </row>
    <row r="549" spans="6:6" x14ac:dyDescent="0.25">
      <c r="F549" s="60" t="s">
        <v>315</v>
      </c>
    </row>
    <row r="550" spans="6:6" x14ac:dyDescent="0.25">
      <c r="F550" s="60" t="s">
        <v>316</v>
      </c>
    </row>
    <row r="551" spans="6:6" x14ac:dyDescent="0.25">
      <c r="F551" s="60" t="s">
        <v>100</v>
      </c>
    </row>
    <row r="552" spans="6:6" x14ac:dyDescent="0.25">
      <c r="F552" s="60" t="s">
        <v>317</v>
      </c>
    </row>
    <row r="553" spans="6:6" x14ac:dyDescent="0.25">
      <c r="F553" s="60" t="s">
        <v>318</v>
      </c>
    </row>
    <row r="554" spans="6:6" x14ac:dyDescent="0.25">
      <c r="F554" s="60" t="s">
        <v>319</v>
      </c>
    </row>
    <row r="555" spans="6:6" x14ac:dyDescent="0.25">
      <c r="F555" s="60" t="s">
        <v>320</v>
      </c>
    </row>
    <row r="556" spans="6:6" x14ac:dyDescent="0.25">
      <c r="F556" s="60" t="s">
        <v>321</v>
      </c>
    </row>
    <row r="557" spans="6:6" x14ac:dyDescent="0.25">
      <c r="F557" s="60" t="s">
        <v>322</v>
      </c>
    </row>
    <row r="558" spans="6:6" x14ac:dyDescent="0.25">
      <c r="F558" s="60" t="s">
        <v>323</v>
      </c>
    </row>
    <row r="559" spans="6:6" x14ac:dyDescent="0.25">
      <c r="F559" s="60" t="s">
        <v>324</v>
      </c>
    </row>
  </sheetData>
  <autoFilter ref="A4:S439" xr:uid="{EC064C1F-5166-4623-B08B-808429610F20}">
    <filterColumn colId="13">
      <filters>
        <filter val="#ЗНАЧ!"/>
        <dateGroupItem year="2023" month="1" dateTimeGrouping="month"/>
        <dateGroupItem year="2022" dateTimeGrouping="year"/>
        <dateGroupItem year="2021" dateTimeGrouping="year"/>
        <dateGroupItem year="2020" dateTimeGrouping="year"/>
        <dateGroupItem year="2019" dateTimeGrouping="year"/>
        <dateGroupItem year="2018" dateTimeGrouping="year"/>
        <dateGroupItem year="2013" dateTimeGrouping="year"/>
      </filters>
    </filterColumn>
    <sortState xmlns:xlrd2="http://schemas.microsoft.com/office/spreadsheetml/2017/richdata2" ref="A5:S439">
      <sortCondition ref="B5:B439"/>
    </sortState>
  </autoFilter>
  <sortState xmlns:xlrd2="http://schemas.microsoft.com/office/spreadsheetml/2017/richdata2" ref="A5:S439">
    <sortCondition ref="B5:B439"/>
  </sortState>
  <mergeCells count="18">
    <mergeCell ref="B470:C470"/>
    <mergeCell ref="I3:Q3"/>
    <mergeCell ref="B468:F468"/>
    <mergeCell ref="B457:B466"/>
    <mergeCell ref="A441:I441"/>
    <mergeCell ref="F450:G450"/>
    <mergeCell ref="F451:G451"/>
    <mergeCell ref="H450:I450"/>
    <mergeCell ref="H451:I451"/>
    <mergeCell ref="A454:A455"/>
    <mergeCell ref="F442:G442"/>
    <mergeCell ref="F444:G444"/>
    <mergeCell ref="F445:G445"/>
    <mergeCell ref="F446:G446"/>
    <mergeCell ref="F447:G447"/>
    <mergeCell ref="F448:G448"/>
    <mergeCell ref="B450:C450"/>
    <mergeCell ref="A1:Q1"/>
  </mergeCells>
  <phoneticPr fontId="34" type="noConversion"/>
  <dataValidations count="15">
    <dataValidation type="list" allowBlank="1" showInputMessage="1" showErrorMessage="1" sqref="D471:D472 E5:E214 E241:E252 E260:E439" xr:uid="{51619958-C02C-460B-A6D7-AFD4902E8529}">
      <formula1>$D$471:$D$472</formula1>
    </dataValidation>
    <dataValidation type="list" allowBlank="1" showInputMessage="1" showErrorMessage="1" sqref="M91 M33 M98 M340:M346 I5:I439 Q5:Q439" xr:uid="{49A17917-3D9B-4CB5-89AD-52075105B64A}">
      <formula1>$I$471:$I$540</formula1>
    </dataValidation>
    <dataValidation type="list" allowBlank="1" showInputMessage="1" showErrorMessage="1" sqref="J90:J180 J182:J439 J5:J88" xr:uid="{94030487-C302-4048-A006-DB443888D821}">
      <formula1>$C$471:$C$475</formula1>
    </dataValidation>
    <dataValidation type="list" allowBlank="1" showInputMessage="1" showErrorMessage="1" sqref="M92:M97 M99:M339 M5:M32 M347:M439 M34:M90" xr:uid="{BD5F0A66-B3BE-41B7-90AC-90785FABC010}">
      <formula1>$J$471:$J$540</formula1>
    </dataValidation>
    <dataValidation type="list" allowBlank="1" showInputMessage="1" showErrorMessage="1" sqref="R5:R124 R126:R439" xr:uid="{5DDD4793-961E-412D-9690-88E9D2EE5330}">
      <formula1>$K$471:$K$474</formula1>
    </dataValidation>
    <dataValidation type="list" allowBlank="1" showInputMessage="1" showErrorMessage="1" sqref="J89" xr:uid="{B4396A99-A075-46C0-9751-439DDF271A95}">
      <formula1>$C$70:$C$74</formula1>
    </dataValidation>
    <dataValidation type="list" allowBlank="1" showInputMessage="1" showErrorMessage="1" sqref="R125" xr:uid="{DF92596B-D9B7-444E-89D2-A8D92520C086}">
      <formula1>$K$70:$K$73</formula1>
    </dataValidation>
    <dataValidation type="list" allowBlank="1" showInputMessage="1" showErrorMessage="1" sqref="E215:E240 E253" xr:uid="{51B29EC4-603D-4951-BA5A-472E2E3EB064}">
      <formula1>$D$64:$D$65</formula1>
    </dataValidation>
    <dataValidation type="list" allowBlank="1" showInputMessage="1" showErrorMessage="1" sqref="E254:E259" xr:uid="{4E4CADED-884A-4251-B97D-CBE38D7E0A38}">
      <formula1>$E$76:$E$77</formula1>
    </dataValidation>
    <dataValidation type="list" allowBlank="1" showInputMessage="1" showErrorMessage="1" sqref="J181" xr:uid="{F802A6B1-136E-439B-9D10-B40DAAC836D0}">
      <formula1>$C$68:$C$72</formula1>
    </dataValidation>
    <dataValidation type="list" allowBlank="1" showInputMessage="1" showErrorMessage="1" sqref="S5:S439" xr:uid="{03EC5158-E29B-4610-BFF3-9562A177B209}">
      <formula1>$E$471:$E$472</formula1>
    </dataValidation>
    <dataValidation type="list" allowBlank="1" showInputMessage="1" showErrorMessage="1" sqref="H5:H439" xr:uid="{0BA8743F-6832-43CB-8C70-E15775053338}">
      <formula1>$H$471:$H$482</formula1>
    </dataValidation>
    <dataValidation type="list" allowBlank="1" showInputMessage="1" showErrorMessage="1" sqref="G5:G439" xr:uid="{0DBEEFA0-2DC0-4A79-A344-29803056B120}">
      <formula1>$G$471:$G$541</formula1>
    </dataValidation>
    <dataValidation type="list" allowBlank="1" showInputMessage="1" showErrorMessage="1" sqref="F471:F491 F494:F508 F510:F546 F548:F559" xr:uid="{C032CF9E-1435-4528-9D1F-D76B8CD18C93}">
      <formula1>$O$547:$O$632</formula1>
    </dataValidation>
    <dataValidation type="list" allowBlank="1" showInputMessage="1" showErrorMessage="1" sqref="H451 F5:F439" xr:uid="{4ED75116-F8BD-4908-BE02-56E6E1202312}">
      <formula1>$F$471:$F$560</formula1>
    </dataValidation>
  </dataValidations>
  <hyperlinks>
    <hyperlink ref="L427" r:id="rId1" xr:uid="{BAC08054-4005-4B17-9E7C-2F8C2DF3D1A9}"/>
    <hyperlink ref="L425" r:id="rId2" xr:uid="{CE91EE32-994E-4362-B0C8-D10A45E7EB6D}"/>
    <hyperlink ref="L34" r:id="rId3" xr:uid="{4859F8BA-F1E8-4041-94D5-71AC1E5B5A42}"/>
    <hyperlink ref="L327" r:id="rId4" xr:uid="{0DB4F15D-78F7-416E-8F3F-9D8D8F7CC54D}"/>
    <hyperlink ref="L201" r:id="rId5" xr:uid="{730485B0-C973-4834-B4A0-D42FBBBA0460}"/>
    <hyperlink ref="L83" r:id="rId6" xr:uid="{34382256-062F-4977-8552-DC5CDBF51F63}"/>
    <hyperlink ref="L238" r:id="rId7" xr:uid="{A23C3B7C-13F9-4C27-BB6F-D4435BA644C5}"/>
    <hyperlink ref="L328" r:id="rId8" xr:uid="{04811441-B084-480E-9664-1568829776AF}"/>
    <hyperlink ref="L317" r:id="rId9" xr:uid="{6DA944E9-8F31-4A03-A2EC-42AB2AE5568F}"/>
    <hyperlink ref="L194" r:id="rId10" xr:uid="{C398D228-26E2-4E5B-8DC7-3E4ADF02EF66}"/>
    <hyperlink ref="L237" r:id="rId11" xr:uid="{691AC9A9-CDE9-41E5-825F-B87F3FF80718}"/>
    <hyperlink ref="L17" r:id="rId12" xr:uid="{0E45DB9E-7AEB-4266-8500-14A95852ECAF}"/>
    <hyperlink ref="L348" r:id="rId13" xr:uid="{E4B148D5-1086-4254-8F8E-FB62337D801C}"/>
    <hyperlink ref="L96" r:id="rId14" xr:uid="{6BB9A2B5-9EB5-4220-A9B2-284378BFFEDD}"/>
    <hyperlink ref="P17" r:id="rId15" xr:uid="{4347F9A5-E43C-455B-BF33-8F8DC2FDD1DB}"/>
    <hyperlink ref="L351" r:id="rId16" display="Московская область\Приказ 11 от 26.12.2017.pdf" xr:uid="{EEA054B6-707E-46BB-9309-C06DA7EBA44A}"/>
    <hyperlink ref="L220" r:id="rId17" xr:uid="{CF46CCEC-307F-4F07-9113-D1848AEB0F14}"/>
    <hyperlink ref="L221" r:id="rId18" xr:uid="{52C89DF8-23EB-478E-AD23-5C3F1F6AA691}"/>
    <hyperlink ref="L423" r:id="rId19" xr:uid="{1B45554E-F111-4A89-91E2-685A624A213B}"/>
    <hyperlink ref="L54" r:id="rId20" xr:uid="{AF60F3A8-ED9D-479D-8020-629FE39FAEC5}"/>
    <hyperlink ref="L88" r:id="rId21" xr:uid="{E835D899-006C-4DAA-8C06-45616EB4489F}"/>
    <hyperlink ref="L276" r:id="rId22" xr:uid="{34E56662-52BB-49AC-8EA1-5ADD14642386}"/>
    <hyperlink ref="L300" r:id="rId23" xr:uid="{6CF70566-9C13-43E3-A832-703EE1832F66}"/>
    <hyperlink ref="L52" r:id="rId24" xr:uid="{A64A3804-2B78-477D-9F9B-BE05273C016F}"/>
    <hyperlink ref="L69" r:id="rId25" xr:uid="{FF622E84-E7C4-4FBB-AD9E-18444D6EDB43}"/>
    <hyperlink ref="L87" r:id="rId26" xr:uid="{3A07DDE2-6E62-4945-8D3E-C98733314A3F}"/>
    <hyperlink ref="L155" r:id="rId27" xr:uid="{5F136876-5D5D-4CBD-9FB2-20EF9DDDD409}"/>
    <hyperlink ref="L208" r:id="rId28" xr:uid="{BF1BF4A1-B282-4D39-9669-EE85FF0DE741}"/>
    <hyperlink ref="L245" r:id="rId29" xr:uid="{AD626EA3-9F19-4D9B-9E95-08C2B8693141}"/>
    <hyperlink ref="L271" r:id="rId30" xr:uid="{B076D101-F9CC-4A3E-AE2B-13E547A87B84}"/>
    <hyperlink ref="L387" r:id="rId31" xr:uid="{015705C6-F4A3-41FC-BEB9-689BC033F1F8}"/>
    <hyperlink ref="L8" r:id="rId32" xr:uid="{3E780D83-FA6E-48A9-B516-20C8E3417F30}"/>
    <hyperlink ref="L275" r:id="rId33" xr:uid="{7B58CE83-8008-490D-B4FF-675CA7350639}"/>
    <hyperlink ref="L160" r:id="rId34" xr:uid="{0E4B96B0-F809-400E-AF53-C8E081AA9FC4}"/>
    <hyperlink ref="L202" r:id="rId35" xr:uid="{A709746F-0262-4AAA-B483-2A41ABD0A43E}"/>
    <hyperlink ref="L294" r:id="rId36" xr:uid="{EDD3BE31-95AB-4BB4-BCBF-DA95D0D7A906}"/>
    <hyperlink ref="L388" r:id="rId37" xr:uid="{BA2D7342-5BF4-4290-9B8A-663214F44927}"/>
    <hyperlink ref="L428" r:id="rId38" xr:uid="{5F3CAAA4-1089-4C9A-AF74-1DD30E106CD8}"/>
    <hyperlink ref="L154" r:id="rId39" xr:uid="{3D36CDF1-E02F-4402-953B-43342C30AF9E}"/>
    <hyperlink ref="L432" r:id="rId40" xr:uid="{E641F01C-9434-47F4-819E-1B17B05F9BCF}"/>
    <hyperlink ref="L422" r:id="rId41" xr:uid="{40A2A801-2398-4669-993F-20C0423692CC}"/>
    <hyperlink ref="L66" r:id="rId42" xr:uid="{433D4B92-0E97-4E49-8B10-2F0FA19A1556}"/>
    <hyperlink ref="L188" r:id="rId43" xr:uid="{18A83C09-29E9-47DA-BA17-8817A0727E7F}"/>
    <hyperlink ref="L192" r:id="rId44" xr:uid="{CA3625CD-813A-4079-B23D-B4FF4EFF71E2}"/>
    <hyperlink ref="L336" r:id="rId45" xr:uid="{B16BCDA3-E557-4BDB-B549-603067A4E2C0}"/>
    <hyperlink ref="L369" r:id="rId46" xr:uid="{C30EC078-00CA-4BF2-BA6D-55AE017733B7}"/>
    <hyperlink ref="L376" r:id="rId47" xr:uid="{3F3005D2-EA20-48B1-8559-F754F9193124}"/>
    <hyperlink ref="L12" r:id="rId48" xr:uid="{BE66C2FF-DB5A-41D5-A060-4E5B7955A087}"/>
    <hyperlink ref="L92" r:id="rId49" xr:uid="{AB6CD7A8-CD81-4C7F-A98F-C18CA9F5BDE5}"/>
    <hyperlink ref="L424" r:id="rId50" xr:uid="{9A07B1D0-BA37-43CD-9E44-08D13B232B24}"/>
    <hyperlink ref="L39" r:id="rId51" xr:uid="{76C28EAC-8F2D-4619-9237-4FEF13AFEAB6}"/>
    <hyperlink ref="L418" r:id="rId52" xr:uid="{2540E294-F81F-472A-9C9F-D04B7AB41A4A}"/>
    <hyperlink ref="L323" r:id="rId53" xr:uid="{954179D4-9889-4C16-9F8B-BA7F5C17103C}"/>
    <hyperlink ref="L356" r:id="rId54" xr:uid="{9063FB2D-4E61-4437-8E33-6EDC1CC0B789}"/>
    <hyperlink ref="L416" r:id="rId55" xr:uid="{ED5813FF-6FD2-41FD-81DF-2B440AA7C33D}"/>
    <hyperlink ref="P52" r:id="rId56" xr:uid="{EEE0A7F4-77E1-4A75-947F-BD9DEF2A888E}"/>
    <hyperlink ref="P25:P26" r:id="rId57" display="1/2020-П" xr:uid="{61B99D0C-11F6-4C3A-B76C-5F4E16567B87}"/>
    <hyperlink ref="P43:P45" r:id="rId58" display="1/2020-П" xr:uid="{B327094E-0BEE-4F6A-885E-D97722947B1B}"/>
    <hyperlink ref="P8" r:id="rId59" xr:uid="{E3EC43F9-B5AA-440F-AB46-EED07B1BEFC9}"/>
    <hyperlink ref="P299" r:id="rId60" xr:uid="{1047B03B-64CB-4ED7-BEF6-A4A67D9225A3}"/>
    <hyperlink ref="P66" r:id="rId61" xr:uid="{1A1E3C95-97AB-482D-9A3C-33301F58131C}"/>
    <hyperlink ref="P19:P20" r:id="rId62" display="6/2019-П" xr:uid="{C878CA14-BE33-446E-A2E2-81678701335C}"/>
    <hyperlink ref="P33:P35" r:id="rId63" display="6/2019-П" xr:uid="{784AEDA3-DA39-49BC-9FA1-861082CE73F1}"/>
    <hyperlink ref="L330" r:id="rId64" xr:uid="{FDE641E3-D9C9-4AF6-8977-049DC816F7BA}"/>
    <hyperlink ref="L265" r:id="rId65" xr:uid="{9DE73873-5FFC-4CC2-8582-C8E956695F98}"/>
    <hyperlink ref="L102:L105" r:id="rId66" display="120-С" xr:uid="{D199063C-EB34-4299-A06D-684D10FB4B78}"/>
    <hyperlink ref="L9" r:id="rId67" display="Чувашская Республика\25.08.20 №255_приказ_о_судьях.pdf" xr:uid="{4F7106A8-5D95-4896-92B4-0775E6E89803}"/>
    <hyperlink ref="L436" r:id="rId68" xr:uid="{4E897244-3D10-4B4D-85FB-96AD58D05642}"/>
    <hyperlink ref="L15" r:id="rId69" xr:uid="{417304B6-FB35-4678-B94F-7E9974A78463}"/>
    <hyperlink ref="L64" r:id="rId70" xr:uid="{F65AD72A-B820-46CA-93D7-A2DBE6834B40}"/>
    <hyperlink ref="L38" r:id="rId71" xr:uid="{9747F57B-F79A-4655-A62A-41A154C24D06}"/>
    <hyperlink ref="L82" r:id="rId72" xr:uid="{CE8CF5D5-D978-46F7-AF02-854888400D54}"/>
    <hyperlink ref="L103" r:id="rId73" xr:uid="{6301F624-6669-426D-813E-310D304082BC}"/>
    <hyperlink ref="L108" r:id="rId74" xr:uid="{CF9FC289-9E2F-4C93-83C4-EF1DB25B863F}"/>
    <hyperlink ref="L180" r:id="rId75" xr:uid="{9F724615-F765-4538-AE34-4A1102B2EE33}"/>
    <hyperlink ref="L183" r:id="rId76" xr:uid="{155D42FE-737B-4476-8E2A-E5D279A8796F}"/>
    <hyperlink ref="L247" r:id="rId77" xr:uid="{4E89F2B7-6575-466D-B251-31873C7DC04E}"/>
    <hyperlink ref="L248" r:id="rId78" xr:uid="{AD5BC5C2-7948-436B-9A4F-8EE1912EBEA7}"/>
    <hyperlink ref="L259" r:id="rId79" xr:uid="{CF7A9E8B-B650-4397-BB44-D6607C9CE522}"/>
    <hyperlink ref="L274" r:id="rId80" xr:uid="{9B2924F1-1C77-42F4-BA5F-2E74B412C0B9}"/>
    <hyperlink ref="L290" r:id="rId81" xr:uid="{1C08E0E3-77A1-4990-A33F-E4A85D650646}"/>
    <hyperlink ref="L319" r:id="rId82" xr:uid="{24451776-B82E-4B6E-A02D-AB24BF8A7E55}"/>
    <hyperlink ref="L366" r:id="rId83" xr:uid="{4443E5E8-A0F9-4222-8833-EAC9593854DD}"/>
    <hyperlink ref="L411" r:id="rId84" xr:uid="{53C2FC5A-71A1-4E39-8CAF-D3BD9B3FB97B}"/>
    <hyperlink ref="L419" r:id="rId85" xr:uid="{429573E8-8B9B-4838-8102-96D4457F820E}"/>
    <hyperlink ref="L269" r:id="rId86" xr:uid="{0C0913C4-4AE4-48F3-8976-F031ED0FC882}"/>
    <hyperlink ref="L357" r:id="rId87" xr:uid="{0167CCF8-0BAE-4D4A-BE92-71FE471EF774}"/>
    <hyperlink ref="L85" r:id="rId88" xr:uid="{A2A5B90D-2E5B-4048-B9D2-F9A6B1BBAB57}"/>
    <hyperlink ref="P38" r:id="rId89" xr:uid="{EDB1C3D7-57E7-4A55-B922-3FEB84EAF62C}"/>
    <hyperlink ref="L45" r:id="rId90" xr:uid="{023273C0-A263-49F1-BFC0-4904B9EC661F}"/>
    <hyperlink ref="L48" r:id="rId91" xr:uid="{FC253269-3097-4C8D-A64E-AF676E8ABF6A}"/>
    <hyperlink ref="L253" r:id="rId92" xr:uid="{95229038-0F09-40B3-A6B1-E1E47D6A8DC0}"/>
    <hyperlink ref="L129" r:id="rId93" xr:uid="{F090026C-5E5E-4CF3-A7C3-CB0DA23824CA}"/>
    <hyperlink ref="L187" r:id="rId94" xr:uid="{FC13A373-06FF-4FCE-9898-EC53B502502B}"/>
    <hyperlink ref="L147" r:id="rId95" xr:uid="{AE21A7DF-961B-483B-B91C-8EDAD14611A7}"/>
    <hyperlink ref="L389" r:id="rId96" xr:uid="{2EF852D3-3F32-4535-B97E-F7FD0683A128}"/>
    <hyperlink ref="L295" r:id="rId97" xr:uid="{AC71351A-B28C-4093-9E77-D546AE807A77}"/>
    <hyperlink ref="L304" r:id="rId98" xr:uid="{58A56AA8-5E48-4F69-8EC7-E4B7ECACE966}"/>
    <hyperlink ref="L186:L187" r:id="rId99" display="1-3-226" xr:uid="{7F2AFB84-99FA-4663-9E23-02274C4D1085}"/>
    <hyperlink ref="L333" r:id="rId100" xr:uid="{50899D10-F52C-4574-A3EF-60EC321450F7}"/>
    <hyperlink ref="L112" r:id="rId101" xr:uid="{0B9D2A7D-76E1-4D98-9F34-788EBF1051EB}"/>
    <hyperlink ref="L6" r:id="rId102" xr:uid="{3F02C904-03F1-4B04-A90D-AA0F4A785B37}"/>
    <hyperlink ref="L70" r:id="rId103" xr:uid="{CB1E7BD0-0B74-4DD4-93E4-F2192BFD7193}"/>
    <hyperlink ref="L78" r:id="rId104" xr:uid="{93E3E780-B005-44AB-B0CB-71C1904F7793}"/>
    <hyperlink ref="P275" r:id="rId105" xr:uid="{40DE7F00-DCA0-4850-B044-D944016D1E04}"/>
    <hyperlink ref="L91" r:id="rId106" xr:uid="{F4DDF240-DAC2-474D-A804-7DC9D8345504}"/>
    <hyperlink ref="L111" r:id="rId107" xr:uid="{7268C571-A31C-4394-82EB-E2835B7D986C}"/>
    <hyperlink ref="L219" r:id="rId108" xr:uid="{EA5B1B34-65CA-4E0E-9F2A-084866AD5660}"/>
    <hyperlink ref="L299" r:id="rId109" xr:uid="{EE759A42-C6DE-4E72-B6A8-ED978DFE052C}"/>
    <hyperlink ref="L11" r:id="rId110" xr:uid="{094A5041-96E5-4E0B-90EF-9F3E0FF94C00}"/>
    <hyperlink ref="L68" r:id="rId111" xr:uid="{EF3907AF-408A-45D6-A5FA-1E081953E874}"/>
    <hyperlink ref="L105" r:id="rId112" xr:uid="{A0928B24-F7D6-46A5-9057-107D37AE92F6}"/>
    <hyperlink ref="L166" r:id="rId113" xr:uid="{57A542D6-3435-4ADD-954E-6765712FD09F}"/>
    <hyperlink ref="L210" r:id="rId114" xr:uid="{66E063AE-9348-473F-AC01-9CD8684A22C3}"/>
    <hyperlink ref="L305" r:id="rId115" xr:uid="{96544CF4-5547-4E03-A0E6-2B9C6C630BC2}"/>
    <hyperlink ref="L315" r:id="rId116" xr:uid="{A079E3EA-A3FD-49B7-AED8-C22ADBA268C2}"/>
    <hyperlink ref="L340" r:id="rId117" display="Санкт-Петербург\судьи1\2017\259_от_21.12.2017 - Черняев.pdf" xr:uid="{4C2765E6-C0B6-40E1-99BA-89B6CFA6A582}"/>
    <hyperlink ref="L421" r:id="rId118" display="Санкт-Петербург\судьи1\2017\prikaz_19.04.2017_ №49.pdf" xr:uid="{4F8ACDF0-2927-44D3-B2FC-AE1CD495327F}"/>
    <hyperlink ref="L249" r:id="rId119" display="Санкт-Петербург\судьи1\2017\prikaz_19.04.2017_ №49.pdf" xr:uid="{1E7E28B1-26D3-4375-AAC5-65EC08B1CE58}"/>
    <hyperlink ref="L205" r:id="rId120" display="Санкт-Петербург\судьи1\2017\prikaz_19.04.2017_ №49.pdf" xr:uid="{D4E47323-9767-4EBE-BB4C-C3EAC1C614F7}"/>
    <hyperlink ref="L297" r:id="rId121" xr:uid="{A718B001-238F-4656-A17C-6598D1DF0588}"/>
    <hyperlink ref="L267" r:id="rId122" xr:uid="{F27F1E6F-B791-4C7F-9FA8-DD08E80E674A}"/>
    <hyperlink ref="L360" r:id="rId123" xr:uid="{292746A6-97DE-4D04-839D-09A50A2415A7}"/>
    <hyperlink ref="L355" r:id="rId124" xr:uid="{C7E4BA3B-98DE-4333-A512-137A5633C5F4}"/>
    <hyperlink ref="L24" r:id="rId125" xr:uid="{6E85C9E5-8AC6-4566-BD74-89E6EC30F878}"/>
    <hyperlink ref="L31" r:id="rId126" xr:uid="{CE04EF1F-5EB1-4B4E-9E10-D24845C27144}"/>
    <hyperlink ref="L32" r:id="rId127" xr:uid="{378DABC5-8B6A-4C8D-B216-CE98D0151F93}"/>
    <hyperlink ref="L81" r:id="rId128" xr:uid="{926461E8-7DB4-4775-B9EA-BAB7F610F165}"/>
    <hyperlink ref="L403" r:id="rId129" xr:uid="{DEBC60EB-97C1-49CF-8214-FD4E2DEB9F08}"/>
    <hyperlink ref="L79" r:id="rId130" xr:uid="{30E886DF-D5A7-41FD-89E6-71D18C31A0E3}"/>
    <hyperlink ref="L133" r:id="rId131" xr:uid="{ACDF8230-E32C-40F4-B2A0-FDBFBE799592}"/>
    <hyperlink ref="P360" r:id="rId132" xr:uid="{99996037-ABD7-470E-92DF-A2DD24C122FC}"/>
    <hyperlink ref="P355" r:id="rId133" xr:uid="{103FDA4F-ADE1-4901-9B55-053788B44EA5}"/>
    <hyperlink ref="P249" r:id="rId134" xr:uid="{01E40714-7C29-4875-B09F-4C29F10BC69F}"/>
    <hyperlink ref="P340" r:id="rId135" xr:uid="{D69C2102-0147-47AC-A9E9-A6EEB0E7D743}"/>
    <hyperlink ref="L185" r:id="rId136" xr:uid="{EEDAC367-8C50-4C52-96D9-325A8495A7E7}"/>
    <hyperlink ref="P185" r:id="rId137" xr:uid="{FAB3069F-9046-408A-B984-A4FF309652BC}"/>
    <hyperlink ref="L144" r:id="rId138" xr:uid="{E0811E76-8F0F-4DBC-84EB-0B609BF31A34}"/>
    <hyperlink ref="L60" r:id="rId139" display="Орловская область\Приказ1 от 23.04.2021 №300.jpg" xr:uid="{3BBF1990-C9C3-40F0-A511-598B9DC64BB8}"/>
    <hyperlink ref="L62" r:id="rId140" display="Орловская область\Приказ1 от 23.04.2021 №300.jpg" xr:uid="{2B1B3FE8-9ED1-4B55-A0BF-6FB11D4DADD9}"/>
    <hyperlink ref="L63" r:id="rId141" display="Орловская область\Приказ1 от 23.04.2021 №300.jpg" xr:uid="{5AF40429-CA35-4D30-8D72-8A942C5EF459}"/>
    <hyperlink ref="L307" r:id="rId142" xr:uid="{716DCCCD-EDCE-4825-8B22-F9E667B9FC56}"/>
    <hyperlink ref="L171" r:id="rId143" xr:uid="{AFCA03BD-E14D-436F-91CD-B64D57C849D8}"/>
    <hyperlink ref="L273" r:id="rId144" display="Республика Марий Эл\Приказ о присвоении судейских категорий № 276 от 08 апреля 2020.pdf" xr:uid="{3BF33BEA-A2FF-4EBF-8B18-A4C84E6CFFD2}"/>
    <hyperlink ref="L242" r:id="rId145" display="Саратовская область\№ 338 от 16.06.2021.jpg" xr:uid="{E8196D37-EE8F-4E64-9279-DE0420372FD1}"/>
    <hyperlink ref="L362" r:id="rId146" display="Саратовская область\№ 338 от 16.06.2021.jpg" xr:uid="{C250A954-B83D-477E-8497-B15CFCF822C4}"/>
    <hyperlink ref="L10" r:id="rId147" xr:uid="{5BCA23AF-7004-4F64-B1B0-72BAC6736ADB}"/>
    <hyperlink ref="L118" r:id="rId148" xr:uid="{5B3EFF2F-ECBA-44B0-A73E-105323858550}"/>
    <hyperlink ref="L281" r:id="rId149" xr:uid="{B474F2EA-0529-4755-BF1B-5566AE100849}"/>
    <hyperlink ref="L293" r:id="rId150" xr:uid="{181EEBA3-1449-4274-A0F7-8F9C974743E6}"/>
    <hyperlink ref="L313" r:id="rId151" xr:uid="{72C67594-5A9C-424B-9AF6-E68010587C24}"/>
    <hyperlink ref="L113" r:id="rId152" xr:uid="{4BD3C166-352A-4752-8C9D-4A1E069FA57C}"/>
    <hyperlink ref="L161" r:id="rId153" xr:uid="{9E4CC7E7-05A4-42E4-8299-76478BCB0007}"/>
    <hyperlink ref="L162" r:id="rId154" xr:uid="{2817CC7E-28CB-4801-A462-53CF74733CF6}"/>
    <hyperlink ref="L44" r:id="rId155" xr:uid="{04B44CBD-4EAF-40B4-A0C9-8EC043DF875B}"/>
    <hyperlink ref="L344" r:id="rId156" xr:uid="{98BC5542-B1DF-41AD-ADE6-E0ED3BCEB752}"/>
    <hyperlink ref="L334" r:id="rId157" xr:uid="{D1F9EC64-1A2B-4972-92B7-C45064FBD6DE}"/>
    <hyperlink ref="L397" r:id="rId158" xr:uid="{D974C396-3082-41AC-B972-A660D41730BC}"/>
    <hyperlink ref="L186" r:id="rId159" xr:uid="{A90FAC4E-18B1-4056-84FD-91243E4D90DF}"/>
    <hyperlink ref="L57" r:id="rId160" xr:uid="{617CC025-008D-4322-BD69-7EE86E9D8F85}"/>
    <hyperlink ref="L30" r:id="rId161" xr:uid="{873BBD75-8DD2-4202-AA62-C0BF36BA46AE}"/>
    <hyperlink ref="L138" r:id="rId162" xr:uid="{BB90D91D-6C32-46EE-A4BF-E1C9FFEA99DC}"/>
    <hyperlink ref="L176" r:id="rId163" xr:uid="{F737421D-815A-4750-8173-38CBB2EC065A}"/>
    <hyperlink ref="L207" r:id="rId164" xr:uid="{A6A6EBF5-109B-4BD5-A49F-AC6768B7B0D6}"/>
    <hyperlink ref="L413" r:id="rId165" xr:uid="{E4A02AB6-B947-4425-9626-8481DCD9F1DE}"/>
    <hyperlink ref="L430" r:id="rId166" xr:uid="{6DBC3BF2-F1B4-4F4D-B3C5-8F16EF62405C}"/>
    <hyperlink ref="L67" r:id="rId167" xr:uid="{80303950-2C0D-416B-9C85-878898C051FF}"/>
    <hyperlink ref="L402" r:id="rId168" xr:uid="{D8AF6551-EECC-420D-92D4-57D59781FB05}"/>
    <hyperlink ref="L18" r:id="rId169" xr:uid="{1AD2FD54-6DA9-4F30-ABF9-425734B0B8AC}"/>
    <hyperlink ref="P214" r:id="rId170" xr:uid="{3EC28BB1-9D6B-4D4B-99DB-EAA5DB6B1BE5}"/>
    <hyperlink ref="P230" r:id="rId171" xr:uid="{150507ED-E655-4CDD-A86D-00E86F04F97E}"/>
    <hyperlink ref="P437" r:id="rId172" xr:uid="{B412E99E-608C-461E-A045-1727A2D6D3DA}"/>
    <hyperlink ref="P122" r:id="rId173" display="8" xr:uid="{6DD1CBD0-005A-46B0-9141-50CB7C426707}"/>
    <hyperlink ref="P152" r:id="rId174" xr:uid="{14F92D0E-52CF-48FF-97F3-D7627CE41136}"/>
    <hyperlink ref="P18" r:id="rId175" xr:uid="{3D23838D-A128-435F-8D9F-437A80F62650}"/>
    <hyperlink ref="P199" r:id="rId176" xr:uid="{32B703C6-7B8E-4311-9F5C-53C3F8E7C996}"/>
    <hyperlink ref="P374" r:id="rId177" xr:uid="{BA2209FE-2EFB-44C2-AFFD-728C01E4A67D}"/>
    <hyperlink ref="P383" r:id="rId178" xr:uid="{5C39A9CF-D2C7-4814-8E5B-C96B7541036A}"/>
    <hyperlink ref="L261" r:id="rId179" xr:uid="{C73905F5-9DD7-4A3E-8BB0-665466DA8812}"/>
    <hyperlink ref="L390" r:id="rId180" xr:uid="{C140548A-04A0-4969-8C09-628514108A13}"/>
    <hyperlink ref="L177" r:id="rId181" xr:uid="{F4FBCD1F-6A76-41AF-8FBE-BAB38678CF50}"/>
    <hyperlink ref="L7" r:id="rId182" xr:uid="{0342C910-1C9D-42B2-8861-F6B28D74C76B}"/>
    <hyperlink ref="L169" r:id="rId183" display="Республика Татарстан (Татарстан)\Пр.  1 ССК Китаев, Китаева,Цлаф.pdf" xr:uid="{FA4D632C-1D1D-4DDB-A8FB-B899495DDD4A}"/>
    <hyperlink ref="P212" r:id="rId184" xr:uid="{984144CC-C302-44C7-9ED5-A5B6A57128BC}"/>
    <hyperlink ref="L95" r:id="rId185" xr:uid="{3035D10D-EB90-4B88-973E-DFC73D7E9071}"/>
    <hyperlink ref="L384" r:id="rId186" xr:uid="{6E13EB78-DDC0-473B-B6CD-73C36065DFB0}"/>
    <hyperlink ref="L216" r:id="rId187" xr:uid="{DCAF8FEB-BAD4-43EA-BE28-1494125E8EAB}"/>
    <hyperlink ref="P412" r:id="rId188" xr:uid="{DDF98EA8-702C-4CCE-9432-265C08D2C8CB}"/>
    <hyperlink ref="P156" r:id="rId189" xr:uid="{27457C10-1AA6-46AA-8470-76AC180642B2}"/>
    <hyperlink ref="L130" r:id="rId190" xr:uid="{94EBBCFB-4E97-4A9B-9CF6-52D680A0A7E5}"/>
    <hyperlink ref="L320" r:id="rId191" xr:uid="{99EB76DE-4746-40D4-9AEB-6ADEE0C9C790}"/>
    <hyperlink ref="L121" r:id="rId192" xr:uid="{94E77511-92C6-44DF-B0A6-AC79BC28F4B3}"/>
    <hyperlink ref="L391" r:id="rId193" xr:uid="{A606D156-BF73-4355-84D4-B10292F3ECA2}"/>
    <hyperlink ref="L61" r:id="rId194" xr:uid="{075ED166-3614-443B-93A1-FEE4B4BE2C32}"/>
    <hyperlink ref="L433" r:id="rId195" xr:uid="{7F635C66-935B-4521-ADAB-93FCE4732D6C}"/>
    <hyperlink ref="L288:L297" r:id="rId196" display="238-р" xr:uid="{64B8C5FB-0560-4ED4-BE07-4C771A2EF155}"/>
    <hyperlink ref="L22" r:id="rId197" xr:uid="{EE44E36F-B1B5-41D8-BFDE-C0B9F8FB48D7}"/>
    <hyperlink ref="L324:L326" r:id="rId198" display="389-р" xr:uid="{88A3440E-88EC-4C21-A41B-4CA202B90E74}"/>
    <hyperlink ref="L215" r:id="rId199" xr:uid="{834A7085-F398-45A9-B3D6-FF3F68DC95F3}"/>
    <hyperlink ref="L43" r:id="rId200" xr:uid="{FFB7BE43-1C8C-4170-B43C-CA97F2619F76}"/>
    <hyperlink ref="L59" r:id="rId201" xr:uid="{CAF90E3E-CFC9-412A-9B61-993F122B6EE6}"/>
    <hyperlink ref="L173" r:id="rId202" xr:uid="{EE3120D2-0CEA-4060-83FC-AED0F763F72B}"/>
    <hyperlink ref="P65" r:id="rId203" xr:uid="{4BA7BCDA-0DE3-4583-A614-35210D2C72E1}"/>
    <hyperlink ref="P175" r:id="rId204" xr:uid="{ADFC6240-80BC-4AB8-AEB8-1DEE59CF6E56}"/>
    <hyperlink ref="P286" r:id="rId205" xr:uid="{711D30D0-2BCC-41EE-A734-68BAEA2AA304}"/>
    <hyperlink ref="P380" r:id="rId206" xr:uid="{605F1A2B-5D13-4B68-B262-ECB526060D78}"/>
    <hyperlink ref="L287" r:id="rId207" xr:uid="{AA3938FC-F4B2-4B1A-9194-78D0E1197EEF}"/>
    <hyperlink ref="L231" r:id="rId208" xr:uid="{C90D0193-8511-4DE8-B496-EDF0D449418E}"/>
    <hyperlink ref="L285" r:id="rId209" display="Саратовская область\Приказ 797 от 16.12.21.jpg" xr:uid="{FCF717FD-8D63-477A-BD23-BD98EF85D8F7}"/>
    <hyperlink ref="L170" r:id="rId210" display="Республика Татарстан (Татарстан)\Пр.  1 ССК Китаев, Китаева,Цлаф.pdf" xr:uid="{60B3B6F1-FE32-41C2-9CC9-3F9007617FD9}"/>
    <hyperlink ref="L404" r:id="rId211" display="Республика Татарстан (Татарстан)\Пр.  1 ССК Китаев, Китаева,Цлаф.pdf" xr:uid="{14EA5354-0358-4293-9AFE-B890971891B4}"/>
    <hyperlink ref="P102" r:id="rId212" xr:uid="{5AFDDA3E-416B-4F68-9E26-EA31D6E4ABD8}"/>
    <hyperlink ref="L343" r:id="rId213" xr:uid="{13BA043C-AE51-42CA-983F-F72C97BC3752}"/>
    <hyperlink ref="L28" r:id="rId214" xr:uid="{CD4B15FC-BFAD-4679-B72C-2E450EE0E418}"/>
    <hyperlink ref="L76" r:id="rId215" xr:uid="{1A08CA34-98C4-46F8-BDDA-0A93B3920DC3}"/>
    <hyperlink ref="P186" r:id="rId216" xr:uid="{EB0B253E-5C64-48F6-95DA-40ADF4B2A267}"/>
    <hyperlink ref="L97" r:id="rId217" xr:uid="{47867D34-6604-417D-9892-348DB1FCD7F3}"/>
    <hyperlink ref="L125" r:id="rId218" xr:uid="{921F3AD2-BE5D-49CE-BA6D-0CEDB6EAA8A9}"/>
    <hyperlink ref="L157" r:id="rId219" xr:uid="{8AAE397D-28E9-4B9F-93C1-326443C2A4DF}"/>
    <hyperlink ref="L90" r:id="rId220" xr:uid="{31100D23-E990-4A37-8D69-F36894814ACA}"/>
    <hyperlink ref="L167" r:id="rId221" display="389-р" xr:uid="{E4809D53-85A3-4565-A989-F517F5AD669A}"/>
    <hyperlink ref="L301" r:id="rId222" xr:uid="{AE045983-CA31-4F87-BED0-359277FB9999}"/>
    <hyperlink ref="P113" r:id="rId223" xr:uid="{5494EF0D-DE35-4B1B-886E-1BBE3DF18EBC}"/>
    <hyperlink ref="P161" r:id="rId224" xr:uid="{7FE4FBA9-C16D-4BD0-906A-9DD31510DDAF}"/>
    <hyperlink ref="P162" r:id="rId225" xr:uid="{EBAE1DA9-A4B4-474A-8166-A9E700E126AD}"/>
    <hyperlink ref="P326" r:id="rId226" xr:uid="{356B9360-5ABE-4C26-8E2B-CF815D8DD0A2}"/>
    <hyperlink ref="P372" r:id="rId227" xr:uid="{A2080F11-9D57-4CCF-B355-E571D1CA2899}"/>
    <hyperlink ref="P408" r:id="rId228" xr:uid="{8D2BB721-ED79-49D9-A71B-AAAB05C13E62}"/>
    <hyperlink ref="P431" r:id="rId229" xr:uid="{7778343F-49E1-4392-81D4-94FA697FB97A}"/>
    <hyperlink ref="P406" r:id="rId230" xr:uid="{E309607A-AB52-4B1F-A507-00B2EDDDF6A1}"/>
    <hyperlink ref="P331" r:id="rId231" xr:uid="{08B3A528-C169-4FD2-B174-6BDE4F093A5A}"/>
    <hyperlink ref="P278" r:id="rId232" xr:uid="{CADE191C-24B8-4E3D-AD10-51D3441E2D0C}"/>
    <hyperlink ref="P145" r:id="rId233" xr:uid="{B68C3517-73B6-48F4-B208-C371DA495CAF}"/>
    <hyperlink ref="P67" r:id="rId234" xr:uid="{C0AB4407-D940-4D63-8B86-6F25037BF982}"/>
    <hyperlink ref="P378" r:id="rId235" xr:uid="{5E100847-52E3-4560-8D32-D84905EBF8D3}"/>
    <hyperlink ref="L368" r:id="rId236" xr:uid="{0BE6DA48-1C39-46C8-8BCA-F4B0C0325E93}"/>
    <hyperlink ref="L412" r:id="rId237" xr:uid="{BCEBCD39-7D62-4DB8-B37B-57BB84DD9DA7}"/>
    <hyperlink ref="L353" r:id="rId238" xr:uid="{52C71B02-251E-438D-9388-3F9139053FB0}"/>
    <hyperlink ref="P225" r:id="rId239" xr:uid="{4E986313-DD5D-47B8-ADD2-ACA6C7AEDB87}"/>
    <hyperlink ref="P250" r:id="rId240" xr:uid="{318B8221-CA40-4AC3-BDC0-D4982A937017}"/>
    <hyperlink ref="L26" r:id="rId241" xr:uid="{160B156A-AEED-4745-A264-57D8B87F9EDC}"/>
    <hyperlink ref="L142" r:id="rId242" xr:uid="{633899BC-8E89-49D4-99F8-013E756AE833}"/>
    <hyperlink ref="L159" r:id="rId243" xr:uid="{96F8CF14-CF3E-4E4D-A251-0BCDCB597E49}"/>
    <hyperlink ref="L318" r:id="rId244" xr:uid="{A7B42CA6-30E3-4055-8228-33AF36519555}"/>
    <hyperlink ref="L140" r:id="rId245" xr:uid="{BAFBFE93-1DF1-4B94-962C-D7674A8CE491}"/>
    <hyperlink ref="L99" r:id="rId246" xr:uid="{47F19CCA-F03F-4F9B-9BEE-3C89D37B97E9}"/>
    <hyperlink ref="L298" r:id="rId247" xr:uid="{C16BF88C-1E14-4A12-9DE4-A04ECEB0252C}"/>
    <hyperlink ref="L382" r:id="rId248" xr:uid="{31B99C82-127D-4AA6-B96B-BA864359C171}"/>
    <hyperlink ref="L122" r:id="rId249" display="Краснодарский край\Приказ СС2К Жидков, Кощеев.pdf" xr:uid="{E3A4FD93-EA76-4CBE-8670-777095DDA548}"/>
    <hyperlink ref="P206" r:id="rId250" display="8" xr:uid="{9FACC643-0E97-4AD3-A480-32EC344B14EE}"/>
    <hyperlink ref="L206" r:id="rId251" display="134/01-25" xr:uid="{1BDCA644-CBB0-4DCD-84AB-C4AF8F3A7579}"/>
    <hyperlink ref="P10" r:id="rId252" xr:uid="{390D63E6-6E57-4AD8-B46C-35499CDA0B61}"/>
    <hyperlink ref="P118" r:id="rId253" xr:uid="{F800C467-42BB-4C4F-953B-8B2B659AFD2D}"/>
    <hyperlink ref="P187" r:id="rId254" xr:uid="{E40BE673-8B96-4261-B5DC-9DCA8C5184F4}"/>
    <hyperlink ref="P321" r:id="rId255" xr:uid="{C3BD3021-F6C7-40AA-AD28-F4205B0EE6BD}"/>
    <hyperlink ref="P201" r:id="rId256" xr:uid="{8F34FF61-7FF4-4DDB-AE36-6A953CAC2843}"/>
    <hyperlink ref="P425" r:id="rId257" xr:uid="{4D69B7BA-1737-4097-88E2-87BAD3A217BA}"/>
    <hyperlink ref="P34" r:id="rId258" xr:uid="{173CBCE5-E9BB-475B-AE52-157CBDFA17AA}"/>
    <hyperlink ref="P327" r:id="rId259" xr:uid="{339369B7-AA6D-4F96-8AFB-E7CCC2ED46DE}"/>
    <hyperlink ref="P83" r:id="rId260" xr:uid="{5A615FB3-B08E-4D15-B66B-94BE5DEAFB61}"/>
    <hyperlink ref="P45" r:id="rId261" xr:uid="{5951A07E-085C-4311-9E3D-C6AD5C808C7D}"/>
    <hyperlink ref="P48" r:id="rId262" xr:uid="{ABB18C8C-2E08-4103-BFBF-800990DB4870}"/>
    <hyperlink ref="P253" r:id="rId263" xr:uid="{58101C87-4AFF-47F4-ACF1-BF09215A1E11}"/>
    <hyperlink ref="P129" r:id="rId264" xr:uid="{E7A3D8A5-0F39-4F4C-8EB6-8A0561454E29}"/>
    <hyperlink ref="P281" r:id="rId265" xr:uid="{48BA5388-62F2-4D02-B0C6-7D31A09D827D}"/>
    <hyperlink ref="P293" r:id="rId266" xr:uid="{1CF936E9-7D6D-4583-AEDB-8BBB64EE9E5D}"/>
    <hyperlink ref="P313" r:id="rId267" xr:uid="{BEA5B2BF-D4E7-46C0-975C-3418C2A7303E}"/>
    <hyperlink ref="L252" r:id="rId268" xr:uid="{E97C9B7D-5F8D-4A37-B9BE-71D78DB8414D}"/>
    <hyperlink ref="P252" r:id="rId269" xr:uid="{32894471-0A2A-4ACE-95D4-ED37560B5450}"/>
    <hyperlink ref="L314" r:id="rId270" xr:uid="{96337078-9052-42A0-BBD2-CCC52430B19E}"/>
    <hyperlink ref="L311" r:id="rId271" xr:uid="{B702CBB0-C2B7-4912-888B-23DFEBE02239}"/>
    <hyperlink ref="L240" r:id="rId272" xr:uid="{F817E482-6316-4900-8AFB-D0BD8E450D2C}"/>
    <hyperlink ref="L51" r:id="rId273" xr:uid="{F3F202E8-126E-4552-902B-0A62071EAA4A}"/>
    <hyperlink ref="L365" r:id="rId274" xr:uid="{96E34A42-C56D-4B96-8A79-A9C3C80737E9}"/>
    <hyperlink ref="P188" r:id="rId275" xr:uid="{B21B9E75-3FF0-4153-AD65-2C24C57763F1}"/>
    <hyperlink ref="P192" r:id="rId276" xr:uid="{E6EE4ABA-BDDB-4E3C-95E9-E0CB64BECA00}"/>
    <hyperlink ref="P336" r:id="rId277" xr:uid="{93BA5E27-08BC-4D6F-AF10-96B95C4A962A}"/>
    <hyperlink ref="P351" r:id="rId278" xr:uid="{509D3A73-8E8A-49BF-A39E-B8CFB49503D5}"/>
    <hyperlink ref="P369" r:id="rId279" xr:uid="{59064B07-C215-4E86-8879-CC7EB21D6D03}"/>
    <hyperlink ref="P376" r:id="rId280" xr:uid="{6BD1AF9B-9257-4D57-8E97-64D0C663DA7B}"/>
    <hyperlink ref="L396" r:id="rId281" xr:uid="{33A2883C-7923-4763-A8FE-B358A12A1098}"/>
    <hyperlink ref="L239" r:id="rId282" xr:uid="{783A8B6D-946F-43BA-AFE5-5658BF89A7E5}"/>
    <hyperlink ref="L325" r:id="rId283" xr:uid="{CA131587-FA51-46FA-B63E-1C60F15A825E}"/>
    <hyperlink ref="L20" r:id="rId284" xr:uid="{B7ADA6EE-5EF0-41FD-8069-874CE9CBFBE9}"/>
    <hyperlink ref="L86" r:id="rId285" xr:uid="{E58BE203-7919-424D-9C22-D89D850D522E}"/>
    <hyperlink ref="L143" r:id="rId286" xr:uid="{B242A088-401A-4013-AA71-C62C62AB04D1}"/>
    <hyperlink ref="L181" r:id="rId287" xr:uid="{9BC2E9D7-DB96-42C3-A2CF-4680C4154C74}"/>
    <hyperlink ref="L263" r:id="rId288" xr:uid="{C932F5D2-3515-4BB9-9C93-8D44673E8CBF}"/>
    <hyperlink ref="L420" r:id="rId289" xr:uid="{E3C51905-CC5A-408F-9EF6-977B17398E89}"/>
    <hyperlink ref="L33" r:id="rId290" xr:uid="{D9EDE804-8ECC-46B9-B144-3CBF7825718C}"/>
    <hyperlink ref="L89" r:id="rId291" xr:uid="{702B9D93-A2AF-43F6-9DF4-2547C8E9D816}"/>
    <hyperlink ref="L222" r:id="rId292" xr:uid="{D5F8D26D-22D3-41B7-9E3A-F165A77C1FCF}"/>
    <hyperlink ref="P273" r:id="rId293" xr:uid="{52CF2D4F-75A7-4464-8FB0-7457DE435C37}"/>
    <hyperlink ref="L309" r:id="rId294" xr:uid="{92C38A12-76A3-4FCB-B220-9AB4F1BCFABA}"/>
    <hyperlink ref="L394" r:id="rId295" xr:uid="{7D437671-1700-4769-AE83-AD41CAC7AE14}"/>
    <hyperlink ref="L146" r:id="rId296" xr:uid="{64A3DB9C-BAA7-40BB-8F6D-67255D0FFD8A}"/>
    <hyperlink ref="L151" r:id="rId297" xr:uid="{6593C529-AD64-44D9-BED9-B55F6159BB0A}"/>
    <hyperlink ref="L148" r:id="rId298" xr:uid="{522531F5-BBAE-42C0-9443-7455FDF663BC}"/>
    <hyperlink ref="L223" r:id="rId299" xr:uid="{188FD109-2F9F-4667-8FD5-85FF83F3B7F0}"/>
    <hyperlink ref="L80" r:id="rId300" xr:uid="{2DA9FE1D-51AB-4342-AED7-4064FA8758EB}"/>
    <hyperlink ref="L228" r:id="rId301" xr:uid="{AAA0BE14-6E10-4EB3-ADD1-DC30964F59C2}"/>
    <hyperlink ref="L288" r:id="rId302" xr:uid="{A45DE188-558B-4AEA-BCF9-F5CFACE7D1E8}"/>
    <hyperlink ref="L234" r:id="rId303" xr:uid="{90748A90-BF85-4778-BA2F-B1923AEE2762}"/>
    <hyperlink ref="L399" r:id="rId304" xr:uid="{96FD88D5-B835-4CB7-B632-551C50BBB078}"/>
    <hyperlink ref="L127" r:id="rId305" xr:uid="{3BB735A6-D862-4878-ABA8-1C1DEBE3B1B1}"/>
    <hyperlink ref="L50" r:id="rId306" xr:uid="{6AAA1813-CDD9-4419-88D6-2944DD3A0A7C}"/>
    <hyperlink ref="L49" r:id="rId307" xr:uid="{AAE34DEA-CB4C-4F68-8392-16E9C53CDE51}"/>
    <hyperlink ref="L361" r:id="rId308" xr:uid="{FDD374A5-9F1A-49A0-B3D2-1324852D2C67}"/>
    <hyperlink ref="L262" r:id="rId309" xr:uid="{9F487D4D-9902-448B-A6F2-5E1B4EA0AC7A}"/>
    <hyperlink ref="L352" r:id="rId310" xr:uid="{3914DC1F-6827-4AD2-B645-BA2444658EBA}"/>
    <hyperlink ref="L195" r:id="rId311" xr:uid="{E636E5A7-310C-4816-AE0A-6C441178AD69}"/>
    <hyperlink ref="L115" r:id="rId312" xr:uid="{CC6F27E2-BC8D-438E-886B-1BC06E278D0D}"/>
    <hyperlink ref="L21" r:id="rId313" xr:uid="{CECA1872-95A6-4B36-BE27-C862ED7147F9}"/>
    <hyperlink ref="L232" r:id="rId314" xr:uid="{3F0219C0-E741-41D5-88DC-51642EB76BAD}"/>
    <hyperlink ref="L337" r:id="rId315" xr:uid="{1E85D7FF-3E3F-4020-A98E-38F301D3116A}"/>
    <hyperlink ref="L324" r:id="rId316" xr:uid="{DE89E5FF-1229-4411-9A5A-5C9A5E7A3AF8}"/>
    <hyperlink ref="L280" r:id="rId317" xr:uid="{E05FF1B1-F32E-403C-858B-1DA5435A48F7}"/>
    <hyperlink ref="P421" r:id="rId318" xr:uid="{1F9E26D7-A1BC-4C70-B6DC-BCA304C1DAE7}"/>
    <hyperlink ref="L135" r:id="rId319" display="317" xr:uid="{3D1ABA00-2FCE-4767-8E82-861FF9D30D64}"/>
    <hyperlink ref="L139" r:id="rId320" display="317" xr:uid="{E478A350-97C0-4DDC-9D18-36E0C2B4DC17}"/>
    <hyperlink ref="L244" r:id="rId321" display="317" xr:uid="{BBB70C7D-9CFD-4A11-A120-30E47593846F}"/>
    <hyperlink ref="L27" r:id="rId322" display="Краснодарский край\Приказ 541 от 24.10.2018.pdf" xr:uid="{F9289F71-3601-4EA5-A09A-99632E231863}"/>
    <hyperlink ref="L98" r:id="rId323" display="Краснодарский край\Приказ 541 от 24.10.2018.pdf" xr:uid="{8D2C14F5-123C-4E3F-AD27-E842DDCE0DAA}"/>
    <hyperlink ref="L110" r:id="rId324" display="Краснодарский край\Приказ 541 от 24.10.2018.pdf" xr:uid="{D1282FC7-BAE0-4927-9199-91E442312CB4}"/>
    <hyperlink ref="L283" r:id="rId325" display="Краснодарский край\Приказ 541 от 24.10.2018.pdf" xr:uid="{6AA9E32A-DFB0-4D26-8793-387BD9A0A89D}"/>
    <hyperlink ref="L224" r:id="rId326" display="Краснодарский край\Приказ 541 от 24.10.2018.pdf" xr:uid="{6770F754-02B2-47B1-B8DF-B802563ED84B}"/>
    <hyperlink ref="L236" r:id="rId327" xr:uid="{D702E501-DFDB-43C6-81F1-D5B56EA80F50}"/>
    <hyperlink ref="P236" r:id="rId328" xr:uid="{E0958CBF-9FE4-4812-A66F-A7ED5D3424C5}"/>
    <hyperlink ref="P47" r:id="rId329" xr:uid="{D95E0C0B-CEEE-4DDD-957B-E6E7F29D0D9B}"/>
    <hyperlink ref="L47" r:id="rId330" xr:uid="{670EE4B1-432A-4A68-ABD8-3CAECB5A3FC9}"/>
    <hyperlink ref="L37" r:id="rId331" xr:uid="{F32019DB-A9C5-48A6-B002-12661FE1F2D7}"/>
    <hyperlink ref="L229" r:id="rId332" xr:uid="{65FC6B96-AEDC-429C-87C0-3FA07C570F33}"/>
    <hyperlink ref="L308" r:id="rId333" xr:uid="{07DFCF56-8B50-406A-B0D8-C083B6BCB143}"/>
    <hyperlink ref="L363" r:id="rId334" xr:uid="{AB4478CC-FDB2-42F6-97C0-E2C9CF3FBBE2}"/>
    <hyperlink ref="L377" r:id="rId335" xr:uid="{02855E00-2542-456C-A7F6-4777B30C0037}"/>
    <hyperlink ref="L102" r:id="rId336" display="Республика Татарстан (Татарстан)\33 наградные приказы.pdf" xr:uid="{AD995DE2-5A12-478F-8EFA-38AA20888266}"/>
    <hyperlink ref="L71" r:id="rId337" display="Республика Татарстан (Татарстан)\33 наградные приказы.pdf" xr:uid="{C8BCF75E-92F9-43AC-9593-CE070FFA5412}"/>
    <hyperlink ref="L212" r:id="rId338" display="Республика Татарстан (Татарстан)\33 наградные приказы.pdf" xr:uid="{2D032AB6-85A7-4889-84A1-AE5C7E3E2E9A}"/>
    <hyperlink ref="L364" r:id="rId339" display="Республика Татарстан (Татарстан)\33 наградные приказы.pdf" xr:uid="{3C3084E9-318C-4579-B2A0-C011DB81F702}"/>
    <hyperlink ref="L77" r:id="rId340" display="Республика Татарстан (Татарстан)\33 наградные приказы.pdf" xr:uid="{15A3C9ED-6F24-48C3-97E9-0719B94E6D6B}"/>
    <hyperlink ref="L137" r:id="rId341" xr:uid="{DB322FD7-372B-4456-86C4-D5A314A0769B}"/>
    <hyperlink ref="L128" r:id="rId342" xr:uid="{A220ACDE-C635-4803-A079-0B92707087FD}"/>
    <hyperlink ref="L401" r:id="rId343" xr:uid="{E307FA83-5314-40F4-B0EC-798646BFEE06}"/>
    <hyperlink ref="P41" r:id="rId344" xr:uid="{5748F403-2575-4F20-8004-AFB578A0ED9D}"/>
    <hyperlink ref="P46" r:id="rId345" xr:uid="{FFFE51A5-EA6A-4B47-971A-917519588BD3}"/>
    <hyperlink ref="P73" r:id="rId346" xr:uid="{EDFDB8EB-AAC4-44F4-8A88-5119311A63B3}"/>
    <hyperlink ref="P93" r:id="rId347" xr:uid="{C15B5DAE-5354-4915-BB7F-46B6C76A37A5}"/>
    <hyperlink ref="P100" r:id="rId348" xr:uid="{CDFBA101-B70F-424E-B79F-97C1EDCE7E84}"/>
    <hyperlink ref="P101" r:id="rId349" xr:uid="{E24F5EB7-DA03-497D-95CD-14E4D892180D}"/>
    <hyperlink ref="P106" r:id="rId350" xr:uid="{120AECA9-8DE6-4708-B56F-04FD028A6534}"/>
    <hyperlink ref="P116" r:id="rId351" xr:uid="{7FB6945C-1A5F-43D0-A861-0EEEBEB6676D}"/>
    <hyperlink ref="P178" r:id="rId352" xr:uid="{A341A461-F57C-4B55-9460-1C540EA8C4D6}"/>
    <hyperlink ref="P196" r:id="rId353" xr:uid="{7FF84C0D-D77A-4A5E-A8CD-96B8842D4A70}"/>
    <hyperlink ref="P200" r:id="rId354" xr:uid="{F1ED118F-7A65-4469-B856-8E652A5FD9BA}"/>
    <hyperlink ref="P227" r:id="rId355" xr:uid="{DF903C58-F79D-4699-A828-072EA273196C}"/>
    <hyperlink ref="P235" r:id="rId356" xr:uid="{5A166B4D-4FCF-4661-BB2E-E9DB54550408}"/>
    <hyperlink ref="P255" r:id="rId357" xr:uid="{1134FF99-2D7B-4FF7-9CFB-1544F3289F9D}"/>
    <hyperlink ref="P266" r:id="rId358" xr:uid="{F04194E6-E625-4C4C-A552-24ACA1417AC6}"/>
    <hyperlink ref="P292" r:id="rId359" xr:uid="{B6BD613B-DA86-4B85-8BB3-6D7F0B37DA31}"/>
    <hyperlink ref="P367" r:id="rId360" xr:uid="{B37F122A-9FDF-4367-A2AB-87DC02A005D3}"/>
    <hyperlink ref="P398" r:id="rId361" xr:uid="{E11FA388-C015-4679-89D4-E136721B3F6E}"/>
    <hyperlink ref="P405" r:id="rId362" xr:uid="{4276EDA1-6D62-40DF-9355-B7FDAFD22F85}"/>
    <hyperlink ref="P81" r:id="rId363" xr:uid="{310CCE4D-F212-438D-8BFE-ABF0E6D0AD3D}"/>
    <hyperlink ref="P30" r:id="rId364" xr:uid="{5505AD77-4B32-4DE1-A3DF-3233CA4325CD}"/>
    <hyperlink ref="P138" r:id="rId365" xr:uid="{5E93FF15-C81D-41E1-A1CD-93B59B94D2E3}"/>
    <hyperlink ref="P176" r:id="rId366" xr:uid="{B959E5FB-E859-4F92-A3ED-044282BCF686}"/>
    <hyperlink ref="P207" r:id="rId367" xr:uid="{89AE6848-C12D-4398-B3AE-A5517CD09E0C}"/>
    <hyperlink ref="P231" r:id="rId368" xr:uid="{82565490-053D-4DD6-AB51-01A6A1C870B9}"/>
    <hyperlink ref="P287" r:id="rId369" xr:uid="{6003A572-F8B4-45A9-BDE8-9F3D9C86CB17}"/>
    <hyperlink ref="L158" r:id="rId370" xr:uid="{60928114-3BC6-4275-A11B-F0E9522797CA}"/>
    <hyperlink ref="L197" r:id="rId371" xr:uid="{E35857B9-2F87-431C-81FD-45F73134D7F8}"/>
    <hyperlink ref="L296" r:id="rId372" xr:uid="{0325C195-5FAC-4424-9193-F94E60DF57CE}"/>
    <hyperlink ref="L58" r:id="rId373" xr:uid="{EF0158BA-40E9-4718-ACFA-02D0FCF044AC}"/>
    <hyperlink ref="L131" r:id="rId374" xr:uid="{2084EA86-70F3-48BB-B2CD-51AA4593C92E}"/>
    <hyperlink ref="L182" r:id="rId375" xr:uid="{E4B83D23-6F6B-4041-959E-69CB05FC4D71}"/>
    <hyperlink ref="L213" r:id="rId376" xr:uid="{080DE48E-C9B8-4EB6-9A13-9E303158774D}"/>
    <hyperlink ref="L226" r:id="rId377" xr:uid="{948099F7-B279-4891-A1A5-DF5EA9CF1540}"/>
    <hyperlink ref="L347" r:id="rId378" xr:uid="{1081A833-EBBD-47C7-B0D9-BF8AF34530C4}"/>
    <hyperlink ref="L358" r:id="rId379" xr:uid="{0D45F00D-BCB3-44F1-A512-ED0916C795C9}"/>
    <hyperlink ref="L386" r:id="rId380" xr:uid="{769B0B01-7B32-4678-AFF5-205AB7F72C25}"/>
    <hyperlink ref="L410" r:id="rId381" xr:uid="{07AA161F-20E7-4079-9703-C93D735D7EFD}"/>
    <hyperlink ref="L400" r:id="rId382" xr:uid="{27690205-2814-482C-9041-9C18AEC3A54B}"/>
    <hyperlink ref="L405" r:id="rId383" xr:uid="{2760A3D4-1596-44C7-BAE2-5C90F0F07589}"/>
    <hyperlink ref="L407" r:id="rId384" xr:uid="{7DB14AAC-4198-4638-8B29-840AABE45E14}"/>
    <hyperlink ref="L408" r:id="rId385" xr:uid="{1CF8179F-3F9B-46D6-8407-4825DFD35758}"/>
    <hyperlink ref="L429" r:id="rId386" xr:uid="{FD24ABDF-DA5D-4940-8A41-2F1ADF256501}"/>
    <hyperlink ref="L428:L435" r:id="rId387" display="2-с" xr:uid="{2644AFE5-5F1C-4F47-B92D-C68642878E38}"/>
    <hyperlink ref="L136" r:id="rId388" xr:uid="{0896D094-C7D2-4DD0-ABDE-FDD29EBE05F4}"/>
    <hyperlink ref="L264" r:id="rId389" xr:uid="{34B1E650-958B-4F78-BE20-900BFEA3B2AF}"/>
    <hyperlink ref="L56" r:id="rId390" xr:uid="{D7A1FC72-77B3-4F24-A52D-081EBAD5727B}"/>
    <hyperlink ref="P69" r:id="rId391" xr:uid="{F1CD2796-5230-40C6-9B59-D4A01DDCF6F0}"/>
    <hyperlink ref="P96" r:id="rId392" xr:uid="{D16E62AD-5C89-4B7F-B289-5C6E67606B13}"/>
    <hyperlink ref="P194" r:id="rId393" xr:uid="{A9316100-3C94-4A43-8214-CF4F86E02A17}"/>
    <hyperlink ref="P237" r:id="rId394" xr:uid="{E99CA3DE-283B-4410-BF08-31C672CBFD38}"/>
    <hyperlink ref="P238" r:id="rId395" xr:uid="{C237C615-EA1C-4BC9-A6A8-439A8612A0DB}"/>
    <hyperlink ref="P317" r:id="rId396" xr:uid="{98F728C0-C5AF-43E4-8851-87A09E841833}"/>
    <hyperlink ref="P328" r:id="rId397" xr:uid="{075FB110-1B3A-4A09-9889-4A940AD45BF7}"/>
    <hyperlink ref="P348" r:id="rId398" xr:uid="{2E5921C5-AEBE-480A-87E6-2E066AE847E2}"/>
    <hyperlink ref="P87" r:id="rId399" xr:uid="{FBE5C29E-31A6-442D-827B-0F572E83CCBE}"/>
    <hyperlink ref="P154" r:id="rId400" xr:uid="{482270DC-E2CF-471A-8DE1-AEA79761A9E1}"/>
    <hyperlink ref="P155" r:id="rId401" xr:uid="{07B610B5-5345-4442-990E-F784B28D6D58}"/>
    <hyperlink ref="P160" r:id="rId402" xr:uid="{C008318E-D4CB-4FEB-81F4-99DBAA64D0F1}"/>
    <hyperlink ref="P208" r:id="rId403" xr:uid="{2BE03E2A-0B94-439F-9EBA-F9547E399086}"/>
    <hyperlink ref="P245" r:id="rId404" xr:uid="{A2A5E1AA-9E84-424B-B964-6B458DE41A9D}"/>
    <hyperlink ref="P271" r:id="rId405" xr:uid="{69277DAC-E48A-4E5F-A5E2-0511D6D4302C}"/>
    <hyperlink ref="P294" r:id="rId406" xr:uid="{A5FC57BE-A3E1-4BCD-A3A6-4C477247E0C4}"/>
    <hyperlink ref="P387" r:id="rId407" xr:uid="{A62E4B21-9AF9-40EE-9C30-8BEEAA3C7A4D}"/>
    <hyperlink ref="P388" r:id="rId408" xr:uid="{F6A96F67-F3CA-4C25-94D5-A6DC68162337}"/>
    <hyperlink ref="P428" r:id="rId409" xr:uid="{4C200D71-3C06-4639-B9EF-3378103E25E5}"/>
    <hyperlink ref="P422" r:id="rId410" xr:uid="{9806404E-429B-42CA-BF92-0075BE39CDE4}"/>
    <hyperlink ref="P82" r:id="rId411" xr:uid="{CE7A057B-8E77-4F93-9A0E-989789EF8D1D}"/>
    <hyperlink ref="P85" r:id="rId412" xr:uid="{BE1F2B9A-5263-47DB-9CD2-6D561E035AF5}"/>
    <hyperlink ref="P103" r:id="rId413" xr:uid="{4CD98052-A5D8-4A27-A3E0-6B11E13B16DD}"/>
    <hyperlink ref="P108" r:id="rId414" xr:uid="{84DA1F19-D998-4AAA-919E-7FACBD6A7EF6}"/>
    <hyperlink ref="P180" r:id="rId415" xr:uid="{9B6C9770-3EA8-4AF3-B678-DFB1DCF3A4C7}"/>
    <hyperlink ref="P183" r:id="rId416" xr:uid="{CA0F58A8-9E4B-4F0E-AB87-A89C8FA77F4D}"/>
    <hyperlink ref="P247" r:id="rId417" xr:uid="{AE5EF104-E317-467F-837D-D3F0BCC2755C}"/>
    <hyperlink ref="P248" r:id="rId418" xr:uid="{64206AE7-0B18-48EB-B756-D433D692468B}"/>
    <hyperlink ref="P259" r:id="rId419" xr:uid="{62144F05-7FCF-4395-8867-ABA61FA7A2AE}"/>
    <hyperlink ref="P269" r:id="rId420" xr:uid="{36F9131F-3CCC-4F76-8290-25C7A9126988}"/>
    <hyperlink ref="P274" r:id="rId421" xr:uid="{0BAB7F79-7D5C-4E1B-945B-9A823924A069}"/>
    <hyperlink ref="P290" r:id="rId422" xr:uid="{5FBEED4F-1165-4FD6-9E3F-30AD8670B418}"/>
    <hyperlink ref="P319" r:id="rId423" xr:uid="{C04ABF98-FA41-498D-B4DB-48CE03D0E5CC}"/>
    <hyperlink ref="P357" r:id="rId424" xr:uid="{5EE288C9-D927-4BD7-B47A-9CB4174188FE}"/>
    <hyperlink ref="P366" r:id="rId425" xr:uid="{37314B26-FA73-45F6-89D4-4DA034E34473}"/>
    <hyperlink ref="P411" r:id="rId426" xr:uid="{1AEA0BAD-52AC-454A-A39B-7A8E88D2BDFF}"/>
    <hyperlink ref="P419" r:id="rId427" xr:uid="{35DEF93B-CD8A-4220-8279-40767D9CF015}"/>
    <hyperlink ref="L415" r:id="rId428" xr:uid="{B182C996-4A0C-452F-BD93-FAD658A9C08A}"/>
    <hyperlink ref="L322" r:id="rId429" xr:uid="{FBE36F3B-FD4D-435A-BD6B-1F106176160B}"/>
    <hyperlink ref="L246" r:id="rId430" xr:uid="{7812F6BC-D2B8-4890-B760-55D5BABF11C2}"/>
    <hyperlink ref="L233" r:id="rId431" xr:uid="{BA6395D9-026B-482E-AEED-262633D58D6B}"/>
    <hyperlink ref="L107" r:id="rId432" xr:uid="{FEED62E9-3A0B-4ABF-857E-98917A9941D4}"/>
    <hyperlink ref="L119" r:id="rId433" xr:uid="{470A7C4A-8AFA-48FC-BF62-85EDDA8A7E71}"/>
    <hyperlink ref="L42" r:id="rId434" xr:uid="{DE937FF6-C913-409A-BC23-1394BA8B3C89}"/>
    <hyperlink ref="L417" r:id="rId435" xr:uid="{6DEBE86A-B84D-4782-A589-2B94B7C701DE}"/>
  </hyperlinks>
  <pageMargins left="0.7" right="0.7" top="0.75" bottom="0.75" header="0.3" footer="0.3"/>
  <pageSetup paperSize="9" orientation="portrait" verticalDpi="0" r:id="rId436"/>
  <legacyDrawing r:id="rId4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1"/>
  <sheetViews>
    <sheetView workbookViewId="0">
      <selection activeCell="AZ9" sqref="AW9:AZ9"/>
    </sheetView>
  </sheetViews>
  <sheetFormatPr defaultRowHeight="15" x14ac:dyDescent="0.25"/>
  <cols>
    <col min="1" max="1" width="3.140625" customWidth="1"/>
    <col min="2" max="2" width="3.5703125" customWidth="1"/>
    <col min="3" max="3" width="5.5703125" customWidth="1"/>
    <col min="4" max="5" width="4.140625" customWidth="1"/>
    <col min="6" max="6" width="4.42578125" customWidth="1"/>
    <col min="7" max="11" width="4.140625" customWidth="1"/>
    <col min="12" max="12" width="4.5703125" customWidth="1"/>
    <col min="13" max="14" width="4.140625" customWidth="1"/>
    <col min="15" max="16" width="3.28515625" customWidth="1"/>
    <col min="17" max="17" width="5.42578125" customWidth="1"/>
    <col min="18" max="18" width="4.140625" customWidth="1"/>
    <col min="19" max="19" width="4.42578125" customWidth="1"/>
    <col min="20" max="20" width="4.7109375" customWidth="1"/>
    <col min="21" max="21" width="2.85546875" customWidth="1"/>
    <col min="22" max="22" width="3.140625" customWidth="1"/>
    <col min="23" max="23" width="6" customWidth="1"/>
    <col min="24" max="25" width="4.140625" customWidth="1"/>
    <col min="26" max="26" width="3" customWidth="1"/>
    <col min="27" max="27" width="3.140625" customWidth="1"/>
    <col min="28" max="28" width="5.140625" customWidth="1"/>
    <col min="29" max="48" width="4.140625" customWidth="1"/>
  </cols>
  <sheetData>
    <row r="1" spans="1:31" x14ac:dyDescent="0.25">
      <c r="A1" s="5" t="s">
        <v>39</v>
      </c>
    </row>
    <row r="2" spans="1:31" ht="18.75" x14ac:dyDescent="0.25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1:31" ht="19.5" thickBot="1" x14ac:dyDescent="0.3">
      <c r="A3" s="26"/>
    </row>
    <row r="4" spans="1:31" ht="6" customHeight="1" x14ac:dyDescent="0.25">
      <c r="A4" s="136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5"/>
    </row>
    <row r="5" spans="1:31" ht="15" customHeight="1" x14ac:dyDescent="0.25">
      <c r="A5" s="167" t="s">
        <v>90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9"/>
    </row>
    <row r="6" spans="1:31" ht="9.75" customHeight="1" x14ac:dyDescent="0.25">
      <c r="A6" s="170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2"/>
    </row>
    <row r="7" spans="1:31" ht="5.25" customHeight="1" thickBot="1" x14ac:dyDescent="0.3">
      <c r="A7" s="140" t="s">
        <v>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6"/>
    </row>
    <row r="8" spans="1:31" ht="15.75" customHeight="1" thickBot="1" x14ac:dyDescent="0.3">
      <c r="A8" s="117" t="s">
        <v>3</v>
      </c>
      <c r="B8" s="115"/>
      <c r="C8" s="115"/>
      <c r="D8" s="115"/>
      <c r="E8" s="116"/>
      <c r="F8" s="117"/>
      <c r="G8" s="115"/>
      <c r="H8" s="115"/>
      <c r="I8" s="115"/>
      <c r="J8" s="115"/>
      <c r="K8" s="116"/>
      <c r="L8" s="117" t="s">
        <v>4</v>
      </c>
      <c r="M8" s="115"/>
      <c r="N8" s="115"/>
      <c r="O8" s="115"/>
      <c r="P8" s="115"/>
      <c r="Q8" s="115"/>
      <c r="R8" s="115"/>
      <c r="S8" s="141"/>
      <c r="T8" s="114" t="s">
        <v>44</v>
      </c>
      <c r="U8" s="115"/>
      <c r="V8" s="115"/>
      <c r="W8" s="115"/>
      <c r="X8" s="115"/>
      <c r="Y8" s="115"/>
      <c r="Z8" s="116"/>
      <c r="AA8" s="136" t="s">
        <v>5</v>
      </c>
      <c r="AB8" s="120"/>
      <c r="AC8" s="120"/>
      <c r="AD8" s="120"/>
      <c r="AE8" s="125"/>
    </row>
    <row r="9" spans="1:31" ht="40.5" customHeight="1" thickBot="1" x14ac:dyDescent="0.3">
      <c r="A9" s="117" t="s">
        <v>6</v>
      </c>
      <c r="B9" s="115"/>
      <c r="C9" s="115"/>
      <c r="D9" s="115"/>
      <c r="E9" s="116"/>
      <c r="F9" s="117"/>
      <c r="G9" s="115"/>
      <c r="H9" s="115"/>
      <c r="I9" s="115"/>
      <c r="J9" s="115"/>
      <c r="K9" s="116"/>
      <c r="L9" s="117" t="s">
        <v>7</v>
      </c>
      <c r="M9" s="115"/>
      <c r="N9" s="115"/>
      <c r="O9" s="115"/>
      <c r="P9" s="115"/>
      <c r="Q9" s="115"/>
      <c r="R9" s="115"/>
      <c r="S9" s="116"/>
      <c r="T9" s="117" t="s">
        <v>45</v>
      </c>
      <c r="U9" s="115"/>
      <c r="V9" s="115"/>
      <c r="W9" s="115"/>
      <c r="X9" s="115"/>
      <c r="Y9" s="115"/>
      <c r="Z9" s="116"/>
      <c r="AA9" s="137"/>
      <c r="AB9" s="138"/>
      <c r="AC9" s="138"/>
      <c r="AD9" s="138"/>
      <c r="AE9" s="139"/>
    </row>
    <row r="10" spans="1:31" ht="15" customHeight="1" x14ac:dyDescent="0.25">
      <c r="A10" s="136" t="s">
        <v>8</v>
      </c>
      <c r="B10" s="120"/>
      <c r="C10" s="120"/>
      <c r="D10" s="120"/>
      <c r="E10" s="125"/>
      <c r="F10" s="136"/>
      <c r="G10" s="120"/>
      <c r="H10" s="120"/>
      <c r="I10" s="120"/>
      <c r="J10" s="120"/>
      <c r="K10" s="125"/>
      <c r="L10" s="136" t="s">
        <v>10</v>
      </c>
      <c r="M10" s="120"/>
      <c r="N10" s="120"/>
      <c r="O10" s="120"/>
      <c r="P10" s="120"/>
      <c r="Q10" s="120"/>
      <c r="R10" s="120"/>
      <c r="S10" s="125"/>
      <c r="T10" s="136" t="s">
        <v>46</v>
      </c>
      <c r="U10" s="120"/>
      <c r="V10" s="120"/>
      <c r="W10" s="120"/>
      <c r="X10" s="120"/>
      <c r="Y10" s="120"/>
      <c r="Z10" s="125"/>
      <c r="AA10" s="137"/>
      <c r="AB10" s="138"/>
      <c r="AC10" s="138"/>
      <c r="AD10" s="138"/>
      <c r="AE10" s="139"/>
    </row>
    <row r="11" spans="1:31" ht="24" customHeight="1" thickBot="1" x14ac:dyDescent="0.3">
      <c r="A11" s="140" t="s">
        <v>9</v>
      </c>
      <c r="B11" s="123"/>
      <c r="C11" s="123"/>
      <c r="D11" s="123"/>
      <c r="E11" s="126"/>
      <c r="F11" s="140"/>
      <c r="G11" s="123"/>
      <c r="H11" s="123"/>
      <c r="I11" s="123"/>
      <c r="J11" s="123"/>
      <c r="K11" s="126"/>
      <c r="L11" s="140"/>
      <c r="M11" s="123"/>
      <c r="N11" s="123"/>
      <c r="O11" s="123"/>
      <c r="P11" s="123"/>
      <c r="Q11" s="123"/>
      <c r="R11" s="123"/>
      <c r="S11" s="126"/>
      <c r="T11" s="140"/>
      <c r="U11" s="123"/>
      <c r="V11" s="123"/>
      <c r="W11" s="123"/>
      <c r="X11" s="123"/>
      <c r="Y11" s="123"/>
      <c r="Z11" s="126"/>
      <c r="AA11" s="137"/>
      <c r="AB11" s="138"/>
      <c r="AC11" s="138"/>
      <c r="AD11" s="138"/>
      <c r="AE11" s="139"/>
    </row>
    <row r="12" spans="1:31" ht="15" customHeight="1" x14ac:dyDescent="0.25">
      <c r="A12" s="136" t="s">
        <v>11</v>
      </c>
      <c r="B12" s="120"/>
      <c r="C12" s="120"/>
      <c r="D12" s="120"/>
      <c r="E12" s="125"/>
      <c r="F12" s="142"/>
      <c r="G12" s="143"/>
      <c r="H12" s="142"/>
      <c r="I12" s="143"/>
      <c r="J12" s="136"/>
      <c r="K12" s="125"/>
      <c r="L12" s="136" t="s">
        <v>43</v>
      </c>
      <c r="M12" s="120"/>
      <c r="N12" s="120"/>
      <c r="O12" s="120"/>
      <c r="P12" s="120"/>
      <c r="Q12" s="120"/>
      <c r="R12" s="120"/>
      <c r="S12" s="125"/>
      <c r="T12" s="166"/>
      <c r="U12" s="120"/>
      <c r="V12" s="120"/>
      <c r="W12" s="120"/>
      <c r="X12" s="120"/>
      <c r="Y12" s="120"/>
      <c r="Z12" s="125"/>
      <c r="AA12" s="137"/>
      <c r="AB12" s="138"/>
      <c r="AC12" s="138"/>
      <c r="AD12" s="138"/>
      <c r="AE12" s="139"/>
    </row>
    <row r="13" spans="1:31" ht="15.75" customHeight="1" thickBot="1" x14ac:dyDescent="0.3">
      <c r="A13" s="140" t="s">
        <v>12</v>
      </c>
      <c r="B13" s="123"/>
      <c r="C13" s="123"/>
      <c r="D13" s="123"/>
      <c r="E13" s="126"/>
      <c r="F13" s="144"/>
      <c r="G13" s="145"/>
      <c r="H13" s="144"/>
      <c r="I13" s="145"/>
      <c r="J13" s="140"/>
      <c r="K13" s="126"/>
      <c r="L13" s="140"/>
      <c r="M13" s="123"/>
      <c r="N13" s="123"/>
      <c r="O13" s="123"/>
      <c r="P13" s="123"/>
      <c r="Q13" s="123"/>
      <c r="R13" s="123"/>
      <c r="S13" s="126"/>
      <c r="T13" s="140"/>
      <c r="U13" s="123"/>
      <c r="V13" s="123"/>
      <c r="W13" s="123"/>
      <c r="X13" s="123"/>
      <c r="Y13" s="123"/>
      <c r="Z13" s="126"/>
      <c r="AA13" s="137"/>
      <c r="AB13" s="138"/>
      <c r="AC13" s="138"/>
      <c r="AD13" s="138"/>
      <c r="AE13" s="139"/>
    </row>
    <row r="14" spans="1:31" ht="16.5" customHeight="1" thickBot="1" x14ac:dyDescent="0.3">
      <c r="A14" s="117" t="s">
        <v>13</v>
      </c>
      <c r="B14" s="115"/>
      <c r="C14" s="115"/>
      <c r="D14" s="115"/>
      <c r="E14" s="116"/>
      <c r="F14" s="133"/>
      <c r="G14" s="134"/>
      <c r="H14" s="134"/>
      <c r="I14" s="134"/>
      <c r="J14" s="134"/>
      <c r="K14" s="135"/>
      <c r="L14" s="117" t="s">
        <v>14</v>
      </c>
      <c r="M14" s="115"/>
      <c r="N14" s="115"/>
      <c r="O14" s="115"/>
      <c r="P14" s="115"/>
      <c r="Q14" s="115"/>
      <c r="R14" s="115"/>
      <c r="S14" s="116"/>
      <c r="T14" s="117"/>
      <c r="U14" s="115"/>
      <c r="V14" s="115"/>
      <c r="W14" s="115"/>
      <c r="X14" s="115"/>
      <c r="Y14" s="115"/>
      <c r="Z14" s="116"/>
      <c r="AA14" s="140"/>
      <c r="AB14" s="123"/>
      <c r="AC14" s="123"/>
      <c r="AD14" s="123"/>
      <c r="AE14" s="126"/>
    </row>
    <row r="15" spans="1:31" ht="27" customHeight="1" thickBot="1" x14ac:dyDescent="0.3">
      <c r="A15" s="117" t="s">
        <v>15</v>
      </c>
      <c r="B15" s="115"/>
      <c r="C15" s="115"/>
      <c r="D15" s="115"/>
      <c r="E15" s="116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117" t="s">
        <v>16</v>
      </c>
      <c r="U15" s="115"/>
      <c r="V15" s="115"/>
      <c r="W15" s="115"/>
      <c r="X15" s="115"/>
      <c r="Y15" s="115"/>
      <c r="Z15" s="116"/>
      <c r="AA15" s="117"/>
      <c r="AB15" s="115"/>
      <c r="AC15" s="115"/>
      <c r="AD15" s="115"/>
      <c r="AE15" s="116"/>
    </row>
    <row r="16" spans="1:31" ht="28.5" customHeight="1" thickBot="1" x14ac:dyDescent="0.3">
      <c r="A16" s="117" t="s">
        <v>17</v>
      </c>
      <c r="B16" s="115"/>
      <c r="C16" s="115"/>
      <c r="D16" s="115"/>
      <c r="E16" s="141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6"/>
      <c r="T16" s="117" t="s">
        <v>18</v>
      </c>
      <c r="U16" s="115"/>
      <c r="V16" s="115"/>
      <c r="W16" s="115"/>
      <c r="X16" s="115"/>
      <c r="Y16" s="115"/>
      <c r="Z16" s="116"/>
      <c r="AA16" s="118"/>
      <c r="AB16" s="115"/>
      <c r="AC16" s="115"/>
      <c r="AD16" s="115"/>
      <c r="AE16" s="116"/>
    </row>
    <row r="17" spans="1:39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3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60"/>
      <c r="AF17" s="160"/>
      <c r="AG17" s="1"/>
      <c r="AH17" s="1"/>
      <c r="AI17" s="1"/>
      <c r="AJ17" s="1"/>
      <c r="AK17" s="1"/>
      <c r="AL17" s="1"/>
      <c r="AM17" s="1"/>
    </row>
    <row r="18" spans="1:39" ht="34.5" customHeight="1" x14ac:dyDescent="0.25">
      <c r="A18" s="136" t="s">
        <v>19</v>
      </c>
      <c r="B18" s="120"/>
      <c r="C18" s="120"/>
      <c r="D18" s="121"/>
      <c r="E18" s="119" t="s">
        <v>20</v>
      </c>
      <c r="F18" s="120"/>
      <c r="G18" s="120"/>
      <c r="H18" s="120"/>
      <c r="I18" s="121"/>
      <c r="J18" s="161" t="s">
        <v>21</v>
      </c>
      <c r="K18" s="128"/>
      <c r="L18" s="128"/>
      <c r="M18" s="162"/>
      <c r="N18" s="119" t="s">
        <v>22</v>
      </c>
      <c r="O18" s="120"/>
      <c r="P18" s="120"/>
      <c r="Q18" s="120"/>
      <c r="R18" s="121"/>
      <c r="S18" s="119" t="s">
        <v>23</v>
      </c>
      <c r="T18" s="120"/>
      <c r="U18" s="120"/>
      <c r="V18" s="120"/>
      <c r="W18" s="120"/>
      <c r="X18" s="120"/>
      <c r="Y18" s="120"/>
      <c r="Z18" s="125"/>
      <c r="AA18" s="127" t="s">
        <v>24</v>
      </c>
      <c r="AB18" s="128"/>
      <c r="AC18" s="128"/>
      <c r="AD18" s="128"/>
      <c r="AE18" s="129"/>
    </row>
    <row r="19" spans="1:39" ht="33.75" customHeight="1" thickBot="1" x14ac:dyDescent="0.3">
      <c r="A19" s="152"/>
      <c r="B19" s="153"/>
      <c r="C19" s="153"/>
      <c r="D19" s="154"/>
      <c r="E19" s="122"/>
      <c r="F19" s="123"/>
      <c r="G19" s="123"/>
      <c r="H19" s="123"/>
      <c r="I19" s="124"/>
      <c r="J19" s="158" t="s">
        <v>12</v>
      </c>
      <c r="K19" s="131"/>
      <c r="L19" s="131"/>
      <c r="M19" s="159"/>
      <c r="N19" s="122"/>
      <c r="O19" s="123"/>
      <c r="P19" s="123"/>
      <c r="Q19" s="123"/>
      <c r="R19" s="124"/>
      <c r="S19" s="122"/>
      <c r="T19" s="123"/>
      <c r="U19" s="123"/>
      <c r="V19" s="123"/>
      <c r="W19" s="123"/>
      <c r="X19" s="123"/>
      <c r="Y19" s="123"/>
      <c r="Z19" s="126"/>
      <c r="AA19" s="130"/>
      <c r="AB19" s="131"/>
      <c r="AC19" s="131"/>
      <c r="AD19" s="131"/>
      <c r="AE19" s="132"/>
    </row>
    <row r="20" spans="1:39" ht="27.75" customHeight="1" thickBot="1" x14ac:dyDescent="0.3">
      <c r="A20" s="155"/>
      <c r="B20" s="156"/>
      <c r="C20" s="156"/>
      <c r="D20" s="157"/>
      <c r="E20" s="148"/>
      <c r="F20" s="149"/>
      <c r="G20" s="149"/>
      <c r="H20" s="149"/>
      <c r="I20" s="147"/>
      <c r="J20" s="4"/>
      <c r="K20" s="2"/>
      <c r="L20" s="146"/>
      <c r="M20" s="147"/>
      <c r="N20" s="146"/>
      <c r="O20" s="149"/>
      <c r="P20" s="149"/>
      <c r="Q20" s="149"/>
      <c r="R20" s="150"/>
      <c r="S20" s="114"/>
      <c r="T20" s="115"/>
      <c r="U20" s="115"/>
      <c r="V20" s="115"/>
      <c r="W20" s="115"/>
      <c r="X20" s="115"/>
      <c r="Y20" s="115"/>
      <c r="Z20" s="141"/>
      <c r="AA20" s="148"/>
      <c r="AB20" s="149"/>
      <c r="AC20" s="149"/>
      <c r="AD20" s="149"/>
      <c r="AE20" s="147"/>
    </row>
    <row r="21" spans="1:39" ht="27.75" customHeight="1" thickBot="1" x14ac:dyDescent="0.3">
      <c r="A21" s="155"/>
      <c r="B21" s="156"/>
      <c r="C21" s="156"/>
      <c r="D21" s="157"/>
      <c r="E21" s="148"/>
      <c r="F21" s="149"/>
      <c r="G21" s="149"/>
      <c r="H21" s="149"/>
      <c r="I21" s="147"/>
      <c r="J21" s="4"/>
      <c r="K21" s="2"/>
      <c r="L21" s="146"/>
      <c r="M21" s="147"/>
      <c r="N21" s="146"/>
      <c r="O21" s="149"/>
      <c r="P21" s="149"/>
      <c r="Q21" s="149"/>
      <c r="R21" s="150"/>
      <c r="S21" s="114"/>
      <c r="T21" s="115"/>
      <c r="U21" s="115"/>
      <c r="V21" s="115"/>
      <c r="W21" s="115"/>
      <c r="X21" s="115"/>
      <c r="Y21" s="115"/>
      <c r="Z21" s="141"/>
      <c r="AA21" s="148"/>
      <c r="AB21" s="149"/>
      <c r="AC21" s="149"/>
      <c r="AD21" s="149"/>
      <c r="AE21" s="147"/>
    </row>
    <row r="22" spans="1:39" ht="27.75" customHeight="1" thickBot="1" x14ac:dyDescent="0.3">
      <c r="A22" s="146"/>
      <c r="B22" s="149"/>
      <c r="C22" s="149"/>
      <c r="D22" s="150"/>
      <c r="E22" s="148"/>
      <c r="F22" s="149"/>
      <c r="G22" s="149"/>
      <c r="H22" s="149"/>
      <c r="I22" s="147"/>
      <c r="J22" s="4"/>
      <c r="K22" s="2"/>
      <c r="L22" s="146"/>
      <c r="M22" s="147"/>
      <c r="N22" s="146"/>
      <c r="O22" s="149"/>
      <c r="P22" s="149"/>
      <c r="Q22" s="149"/>
      <c r="R22" s="150"/>
      <c r="S22" s="148"/>
      <c r="T22" s="149"/>
      <c r="U22" s="149"/>
      <c r="V22" s="149"/>
      <c r="W22" s="149"/>
      <c r="X22" s="149"/>
      <c r="Y22" s="149"/>
      <c r="Z22" s="150"/>
      <c r="AA22" s="148"/>
      <c r="AB22" s="149"/>
      <c r="AC22" s="149"/>
      <c r="AD22" s="149"/>
      <c r="AE22" s="147"/>
    </row>
    <row r="23" spans="1:39" ht="27.75" customHeight="1" thickBot="1" x14ac:dyDescent="0.3">
      <c r="A23" s="146"/>
      <c r="B23" s="149"/>
      <c r="C23" s="149"/>
      <c r="D23" s="150"/>
      <c r="E23" s="148"/>
      <c r="F23" s="149"/>
      <c r="G23" s="149"/>
      <c r="H23" s="149"/>
      <c r="I23" s="147"/>
      <c r="J23" s="4"/>
      <c r="K23" s="2"/>
      <c r="L23" s="146"/>
      <c r="M23" s="147"/>
      <c r="N23" s="146"/>
      <c r="O23" s="149"/>
      <c r="P23" s="149"/>
      <c r="Q23" s="149"/>
      <c r="R23" s="150"/>
      <c r="S23" s="148"/>
      <c r="T23" s="149"/>
      <c r="U23" s="149"/>
      <c r="V23" s="149"/>
      <c r="W23" s="149"/>
      <c r="X23" s="149"/>
      <c r="Y23" s="149"/>
      <c r="Z23" s="150"/>
      <c r="AA23" s="148"/>
      <c r="AB23" s="149"/>
      <c r="AC23" s="149"/>
      <c r="AD23" s="149"/>
      <c r="AE23" s="147"/>
    </row>
    <row r="24" spans="1:39" ht="27.75" customHeight="1" thickBot="1" x14ac:dyDescent="0.3">
      <c r="A24" s="146"/>
      <c r="B24" s="149"/>
      <c r="C24" s="149"/>
      <c r="D24" s="150"/>
      <c r="E24" s="148"/>
      <c r="F24" s="149"/>
      <c r="G24" s="149"/>
      <c r="H24" s="149"/>
      <c r="I24" s="147"/>
      <c r="J24" s="4"/>
      <c r="K24" s="2"/>
      <c r="L24" s="146"/>
      <c r="M24" s="147"/>
      <c r="N24" s="146"/>
      <c r="O24" s="149"/>
      <c r="P24" s="149"/>
      <c r="Q24" s="149"/>
      <c r="R24" s="150"/>
      <c r="S24" s="148"/>
      <c r="T24" s="149"/>
      <c r="U24" s="149"/>
      <c r="V24" s="149"/>
      <c r="W24" s="149"/>
      <c r="X24" s="149"/>
      <c r="Y24" s="149"/>
      <c r="Z24" s="150"/>
      <c r="AA24" s="148"/>
      <c r="AB24" s="149"/>
      <c r="AC24" s="149"/>
      <c r="AD24" s="149"/>
      <c r="AE24" s="147"/>
    </row>
    <row r="26" spans="1:39" x14ac:dyDescent="0.25">
      <c r="A26" s="5" t="s">
        <v>25</v>
      </c>
    </row>
    <row r="27" spans="1:39" ht="18.75" x14ac:dyDescent="0.25">
      <c r="A27" s="151" t="s">
        <v>26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pans="1:39" ht="19.5" thickBot="1" x14ac:dyDescent="0.3">
      <c r="A28" s="26"/>
    </row>
    <row r="29" spans="1:39" ht="20.25" customHeight="1" thickBot="1" x14ac:dyDescent="0.3">
      <c r="A29" s="127" t="s">
        <v>27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146" t="s">
        <v>28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7"/>
      <c r="Z29" s="136" t="s">
        <v>29</v>
      </c>
      <c r="AA29" s="120"/>
      <c r="AB29" s="120"/>
      <c r="AC29" s="120"/>
      <c r="AD29" s="120"/>
      <c r="AE29" s="125"/>
    </row>
    <row r="30" spans="1:39" ht="39.75" customHeight="1" thickBot="1" x14ac:dyDescent="0.3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117" t="s">
        <v>30</v>
      </c>
      <c r="P30" s="115"/>
      <c r="Q30" s="115"/>
      <c r="R30" s="115"/>
      <c r="S30" s="115"/>
      <c r="T30" s="116"/>
      <c r="U30" s="117" t="s">
        <v>31</v>
      </c>
      <c r="V30" s="115"/>
      <c r="W30" s="115"/>
      <c r="X30" s="115"/>
      <c r="Y30" s="116"/>
      <c r="Z30" s="140"/>
      <c r="AA30" s="123"/>
      <c r="AB30" s="123"/>
      <c r="AC30" s="123"/>
      <c r="AD30" s="123"/>
      <c r="AE30" s="126"/>
    </row>
    <row r="31" spans="1:39" ht="60.75" customHeight="1" x14ac:dyDescent="0.25">
      <c r="A31" s="136" t="s">
        <v>41</v>
      </c>
      <c r="B31" s="120"/>
      <c r="C31" s="125"/>
      <c r="D31" s="136" t="s">
        <v>32</v>
      </c>
      <c r="E31" s="120"/>
      <c r="F31" s="125"/>
      <c r="G31" s="136" t="s">
        <v>33</v>
      </c>
      <c r="H31" s="120"/>
      <c r="I31" s="125"/>
      <c r="J31" s="136" t="s">
        <v>34</v>
      </c>
      <c r="K31" s="120"/>
      <c r="L31" s="125"/>
      <c r="M31" s="136" t="s">
        <v>35</v>
      </c>
      <c r="N31" s="125"/>
      <c r="O31" s="136" t="s">
        <v>42</v>
      </c>
      <c r="P31" s="120"/>
      <c r="Q31" s="125"/>
      <c r="R31" s="136" t="s">
        <v>36</v>
      </c>
      <c r="S31" s="120"/>
      <c r="T31" s="125"/>
      <c r="U31" s="136" t="s">
        <v>37</v>
      </c>
      <c r="V31" s="120"/>
      <c r="W31" s="125"/>
      <c r="X31" s="173" t="s">
        <v>36</v>
      </c>
      <c r="Y31" s="174"/>
      <c r="Z31" s="136" t="s">
        <v>37</v>
      </c>
      <c r="AA31" s="120"/>
      <c r="AB31" s="125"/>
      <c r="AC31" s="182" t="s">
        <v>38</v>
      </c>
      <c r="AD31" s="136" t="s">
        <v>35</v>
      </c>
      <c r="AE31" s="125"/>
    </row>
    <row r="32" spans="1:39" ht="15.75" thickBot="1" x14ac:dyDescent="0.3">
      <c r="A32" s="140"/>
      <c r="B32" s="123"/>
      <c r="C32" s="126"/>
      <c r="D32" s="140"/>
      <c r="E32" s="123"/>
      <c r="F32" s="126"/>
      <c r="G32" s="140"/>
      <c r="H32" s="123"/>
      <c r="I32" s="126"/>
      <c r="J32" s="140"/>
      <c r="K32" s="123"/>
      <c r="L32" s="126"/>
      <c r="M32" s="140"/>
      <c r="N32" s="126"/>
      <c r="O32" s="140"/>
      <c r="P32" s="123"/>
      <c r="Q32" s="126"/>
      <c r="R32" s="140"/>
      <c r="S32" s="123"/>
      <c r="T32" s="126"/>
      <c r="U32" s="140"/>
      <c r="V32" s="123"/>
      <c r="W32" s="126"/>
      <c r="X32" s="175"/>
      <c r="Y32" s="176"/>
      <c r="Z32" s="140"/>
      <c r="AA32" s="123"/>
      <c r="AB32" s="126"/>
      <c r="AC32" s="183"/>
      <c r="AD32" s="140"/>
      <c r="AE32" s="126"/>
    </row>
    <row r="33" spans="1:31" ht="24" customHeight="1" thickBot="1" x14ac:dyDescent="0.3">
      <c r="A33" s="33"/>
      <c r="B33" s="32"/>
      <c r="C33" s="27"/>
      <c r="D33" s="163"/>
      <c r="E33" s="164"/>
      <c r="F33" s="165"/>
      <c r="G33" s="163"/>
      <c r="H33" s="164"/>
      <c r="I33" s="165"/>
      <c r="J33" s="163"/>
      <c r="K33" s="164"/>
      <c r="L33" s="165"/>
      <c r="M33" s="177"/>
      <c r="N33" s="178"/>
      <c r="O33" s="32"/>
      <c r="P33" s="27"/>
      <c r="Q33" s="27"/>
      <c r="R33" s="179"/>
      <c r="S33" s="180"/>
      <c r="T33" s="181"/>
      <c r="U33" s="32"/>
      <c r="V33" s="27"/>
      <c r="W33" s="27"/>
      <c r="X33" s="177"/>
      <c r="Y33" s="178"/>
      <c r="Z33" s="27"/>
      <c r="AA33" s="27"/>
      <c r="AB33" s="27"/>
      <c r="AC33" s="27"/>
      <c r="AD33" s="117"/>
      <c r="AE33" s="116"/>
    </row>
    <row r="34" spans="1:31" ht="24" customHeight="1" thickBot="1" x14ac:dyDescent="0.3">
      <c r="A34" s="33"/>
      <c r="B34" s="32"/>
      <c r="C34" s="27"/>
      <c r="D34" s="163"/>
      <c r="E34" s="164"/>
      <c r="F34" s="165"/>
      <c r="G34" s="163"/>
      <c r="H34" s="164"/>
      <c r="I34" s="165"/>
      <c r="J34" s="163"/>
      <c r="K34" s="164"/>
      <c r="L34" s="165"/>
      <c r="M34" s="177"/>
      <c r="N34" s="178"/>
      <c r="O34" s="32"/>
      <c r="P34" s="27"/>
      <c r="Q34" s="27"/>
      <c r="R34" s="179"/>
      <c r="S34" s="180"/>
      <c r="T34" s="181"/>
      <c r="U34" s="32"/>
      <c r="V34" s="27"/>
      <c r="W34" s="27"/>
      <c r="X34" s="177"/>
      <c r="Y34" s="178"/>
      <c r="Z34" s="27"/>
      <c r="AA34" s="27"/>
      <c r="AB34" s="27"/>
      <c r="AC34" s="27"/>
      <c r="AD34" s="117"/>
      <c r="AE34" s="116"/>
    </row>
    <row r="35" spans="1:31" ht="24" customHeight="1" thickBot="1" x14ac:dyDescent="0.3">
      <c r="A35" s="33"/>
      <c r="B35" s="32"/>
      <c r="C35" s="27"/>
      <c r="D35" s="163"/>
      <c r="E35" s="164"/>
      <c r="F35" s="165"/>
      <c r="G35" s="163"/>
      <c r="H35" s="164"/>
      <c r="I35" s="165"/>
      <c r="J35" s="163"/>
      <c r="K35" s="164"/>
      <c r="L35" s="165"/>
      <c r="M35" s="177"/>
      <c r="N35" s="178"/>
      <c r="O35" s="32"/>
      <c r="P35" s="27"/>
      <c r="Q35" s="27"/>
      <c r="R35" s="179"/>
      <c r="S35" s="180"/>
      <c r="T35" s="181"/>
      <c r="U35" s="32"/>
      <c r="V35" s="27"/>
      <c r="W35" s="27"/>
      <c r="X35" s="177"/>
      <c r="Y35" s="178"/>
      <c r="Z35" s="27"/>
      <c r="AA35" s="27"/>
      <c r="AB35" s="27"/>
      <c r="AC35" s="27"/>
      <c r="AD35" s="117"/>
      <c r="AE35" s="116"/>
    </row>
    <row r="36" spans="1:31" ht="24" customHeight="1" thickBot="1" x14ac:dyDescent="0.3">
      <c r="A36" s="33"/>
      <c r="B36" s="32"/>
      <c r="C36" s="27"/>
      <c r="D36" s="163"/>
      <c r="E36" s="164"/>
      <c r="F36" s="165"/>
      <c r="G36" s="163"/>
      <c r="H36" s="164"/>
      <c r="I36" s="165"/>
      <c r="J36" s="163"/>
      <c r="K36" s="164"/>
      <c r="L36" s="165"/>
      <c r="M36" s="177"/>
      <c r="N36" s="178"/>
      <c r="O36" s="32"/>
      <c r="P36" s="27"/>
      <c r="Q36" s="27"/>
      <c r="R36" s="179"/>
      <c r="S36" s="180"/>
      <c r="T36" s="181"/>
      <c r="U36" s="32"/>
      <c r="V36" s="27"/>
      <c r="W36" s="27"/>
      <c r="X36" s="177"/>
      <c r="Y36" s="178"/>
      <c r="Z36" s="27"/>
      <c r="AA36" s="27"/>
      <c r="AB36" s="27"/>
      <c r="AC36" s="27"/>
      <c r="AD36" s="117"/>
      <c r="AE36" s="116"/>
    </row>
    <row r="37" spans="1:31" ht="24" customHeight="1" thickBot="1" x14ac:dyDescent="0.3">
      <c r="A37" s="33"/>
      <c r="B37" s="32"/>
      <c r="C37" s="27"/>
      <c r="D37" s="163"/>
      <c r="E37" s="164"/>
      <c r="F37" s="165"/>
      <c r="G37" s="163"/>
      <c r="H37" s="164"/>
      <c r="I37" s="165"/>
      <c r="J37" s="163"/>
      <c r="K37" s="164"/>
      <c r="L37" s="165"/>
      <c r="M37" s="177"/>
      <c r="N37" s="178"/>
      <c r="O37" s="32"/>
      <c r="P37" s="27"/>
      <c r="Q37" s="27"/>
      <c r="R37" s="179"/>
      <c r="S37" s="180"/>
      <c r="T37" s="181"/>
      <c r="U37" s="32"/>
      <c r="V37" s="27"/>
      <c r="W37" s="27"/>
      <c r="X37" s="177"/>
      <c r="Y37" s="178"/>
      <c r="Z37" s="27"/>
      <c r="AA37" s="27"/>
      <c r="AB37" s="27"/>
      <c r="AC37" s="27"/>
      <c r="AD37" s="117"/>
      <c r="AE37" s="116"/>
    </row>
    <row r="38" spans="1:31" ht="24" customHeight="1" thickBot="1" x14ac:dyDescent="0.3">
      <c r="A38" s="33"/>
      <c r="B38" s="32"/>
      <c r="C38" s="27"/>
      <c r="D38" s="163"/>
      <c r="E38" s="164"/>
      <c r="F38" s="165"/>
      <c r="G38" s="163"/>
      <c r="H38" s="164"/>
      <c r="I38" s="165"/>
      <c r="J38" s="163"/>
      <c r="K38" s="164"/>
      <c r="L38" s="165"/>
      <c r="M38" s="177"/>
      <c r="N38" s="178"/>
      <c r="O38" s="32"/>
      <c r="P38" s="27"/>
      <c r="Q38" s="27"/>
      <c r="R38" s="179"/>
      <c r="S38" s="180"/>
      <c r="T38" s="181"/>
      <c r="U38" s="32"/>
      <c r="V38" s="27"/>
      <c r="W38" s="27"/>
      <c r="X38" s="177"/>
      <c r="Y38" s="178"/>
      <c r="Z38" s="27"/>
      <c r="AA38" s="27"/>
      <c r="AB38" s="27"/>
      <c r="AC38" s="27"/>
      <c r="AD38" s="117"/>
      <c r="AE38" s="116"/>
    </row>
    <row r="39" spans="1:31" ht="24" customHeight="1" thickBot="1" x14ac:dyDescent="0.3">
      <c r="A39" s="33"/>
      <c r="B39" s="32"/>
      <c r="C39" s="27"/>
      <c r="D39" s="163"/>
      <c r="E39" s="164"/>
      <c r="F39" s="165"/>
      <c r="G39" s="163"/>
      <c r="H39" s="164"/>
      <c r="I39" s="165"/>
      <c r="J39" s="163"/>
      <c r="K39" s="164"/>
      <c r="L39" s="165"/>
      <c r="M39" s="177"/>
      <c r="N39" s="178"/>
      <c r="O39" s="32"/>
      <c r="P39" s="27"/>
      <c r="Q39" s="27"/>
      <c r="R39" s="179"/>
      <c r="S39" s="180"/>
      <c r="T39" s="181"/>
      <c r="U39" s="32"/>
      <c r="V39" s="27"/>
      <c r="W39" s="27"/>
      <c r="X39" s="177"/>
      <c r="Y39" s="178"/>
      <c r="Z39" s="27"/>
      <c r="AA39" s="27"/>
      <c r="AB39" s="27"/>
      <c r="AC39" s="27"/>
      <c r="AD39" s="117"/>
      <c r="AE39" s="116"/>
    </row>
    <row r="40" spans="1:31" ht="24" customHeight="1" thickBot="1" x14ac:dyDescent="0.3">
      <c r="A40" s="33"/>
      <c r="B40" s="32"/>
      <c r="C40" s="27"/>
      <c r="D40" s="163"/>
      <c r="E40" s="164"/>
      <c r="F40" s="165"/>
      <c r="G40" s="163"/>
      <c r="H40" s="164"/>
      <c r="I40" s="165"/>
      <c r="J40" s="163"/>
      <c r="K40" s="164"/>
      <c r="L40" s="165"/>
      <c r="M40" s="177"/>
      <c r="N40" s="178"/>
      <c r="O40" s="32"/>
      <c r="P40" s="27"/>
      <c r="Q40" s="27"/>
      <c r="R40" s="179"/>
      <c r="S40" s="180"/>
      <c r="T40" s="181"/>
      <c r="U40" s="32"/>
      <c r="V40" s="27"/>
      <c r="W40" s="27"/>
      <c r="X40" s="177"/>
      <c r="Y40" s="178"/>
      <c r="Z40" s="27"/>
      <c r="AA40" s="27"/>
      <c r="AB40" s="27"/>
      <c r="AC40" s="27"/>
      <c r="AD40" s="117"/>
      <c r="AE40" s="116"/>
    </row>
    <row r="41" spans="1:31" ht="24" customHeight="1" thickBot="1" x14ac:dyDescent="0.3">
      <c r="A41" s="33"/>
      <c r="B41" s="32"/>
      <c r="C41" s="27"/>
      <c r="D41" s="163"/>
      <c r="E41" s="164"/>
      <c r="F41" s="165"/>
      <c r="G41" s="163"/>
      <c r="H41" s="164"/>
      <c r="I41" s="165"/>
      <c r="J41" s="163"/>
      <c r="K41" s="164"/>
      <c r="L41" s="165"/>
      <c r="M41" s="177"/>
      <c r="N41" s="178"/>
      <c r="O41" s="32"/>
      <c r="P41" s="27"/>
      <c r="Q41" s="27"/>
      <c r="R41" s="179"/>
      <c r="S41" s="180"/>
      <c r="T41" s="181"/>
      <c r="U41" s="32"/>
      <c r="V41" s="27"/>
      <c r="W41" s="27"/>
      <c r="X41" s="177"/>
      <c r="Y41" s="178"/>
      <c r="Z41" s="27"/>
      <c r="AA41" s="27"/>
      <c r="AB41" s="27"/>
      <c r="AC41" s="27"/>
      <c r="AD41" s="117"/>
      <c r="AE41" s="116"/>
    </row>
  </sheetData>
  <mergeCells count="157">
    <mergeCell ref="AD40:AE40"/>
    <mergeCell ref="G41:I41"/>
    <mergeCell ref="J41:L41"/>
    <mergeCell ref="M41:N41"/>
    <mergeCell ref="R41:T41"/>
    <mergeCell ref="X41:Y41"/>
    <mergeCell ref="AD41:AE41"/>
    <mergeCell ref="G40:I40"/>
    <mergeCell ref="J40:L40"/>
    <mergeCell ref="M40:N40"/>
    <mergeCell ref="R40:T40"/>
    <mergeCell ref="X40:Y40"/>
    <mergeCell ref="AD38:AE38"/>
    <mergeCell ref="G39:I39"/>
    <mergeCell ref="J39:L39"/>
    <mergeCell ref="M39:N39"/>
    <mergeCell ref="R39:T39"/>
    <mergeCell ref="X39:Y39"/>
    <mergeCell ref="AD39:AE39"/>
    <mergeCell ref="G38:I38"/>
    <mergeCell ref="J38:L38"/>
    <mergeCell ref="M38:N38"/>
    <mergeCell ref="R38:T38"/>
    <mergeCell ref="X38:Y38"/>
    <mergeCell ref="AD36:AE36"/>
    <mergeCell ref="G37:I37"/>
    <mergeCell ref="J37:L37"/>
    <mergeCell ref="M37:N37"/>
    <mergeCell ref="R37:T37"/>
    <mergeCell ref="X37:Y37"/>
    <mergeCell ref="AD37:AE37"/>
    <mergeCell ref="G36:I36"/>
    <mergeCell ref="J36:L36"/>
    <mergeCell ref="M36:N36"/>
    <mergeCell ref="R36:T36"/>
    <mergeCell ref="X36:Y36"/>
    <mergeCell ref="AD34:AE34"/>
    <mergeCell ref="G35:I35"/>
    <mergeCell ref="J35:L35"/>
    <mergeCell ref="M35:N35"/>
    <mergeCell ref="R35:T35"/>
    <mergeCell ref="X35:Y35"/>
    <mergeCell ref="AD35:AE35"/>
    <mergeCell ref="E22:I22"/>
    <mergeCell ref="L22:M22"/>
    <mergeCell ref="N22:R22"/>
    <mergeCell ref="S22:Z22"/>
    <mergeCell ref="AA22:AE22"/>
    <mergeCell ref="AD31:AE32"/>
    <mergeCell ref="AC31:AC32"/>
    <mergeCell ref="Z29:AE30"/>
    <mergeCell ref="O29:Y29"/>
    <mergeCell ref="O30:T30"/>
    <mergeCell ref="U30:Y30"/>
    <mergeCell ref="A29:N30"/>
    <mergeCell ref="AD33:AE33"/>
    <mergeCell ref="D39:F39"/>
    <mergeCell ref="D41:F41"/>
    <mergeCell ref="D38:F38"/>
    <mergeCell ref="G31:I32"/>
    <mergeCell ref="Z31:AB32"/>
    <mergeCell ref="J31:L32"/>
    <mergeCell ref="M31:N32"/>
    <mergeCell ref="R31:T32"/>
    <mergeCell ref="X31:Y32"/>
    <mergeCell ref="D35:F35"/>
    <mergeCell ref="D36:F36"/>
    <mergeCell ref="D37:F37"/>
    <mergeCell ref="D40:F40"/>
    <mergeCell ref="G33:I33"/>
    <mergeCell ref="J33:L33"/>
    <mergeCell ref="M33:N33"/>
    <mergeCell ref="D34:F34"/>
    <mergeCell ref="R33:T33"/>
    <mergeCell ref="X33:Y33"/>
    <mergeCell ref="G34:I34"/>
    <mergeCell ref="J34:L34"/>
    <mergeCell ref="M34:N34"/>
    <mergeCell ref="R34:T34"/>
    <mergeCell ref="X34:Y34"/>
    <mergeCell ref="A2:AE2"/>
    <mergeCell ref="AA20:AE20"/>
    <mergeCell ref="AA23:AE23"/>
    <mergeCell ref="D31:F32"/>
    <mergeCell ref="D33:F33"/>
    <mergeCell ref="E24:I24"/>
    <mergeCell ref="N24:R24"/>
    <mergeCell ref="S24:Z24"/>
    <mergeCell ref="A23:D23"/>
    <mergeCell ref="AA24:AE24"/>
    <mergeCell ref="A21:D21"/>
    <mergeCell ref="E21:I21"/>
    <mergeCell ref="L21:M21"/>
    <mergeCell ref="N21:R21"/>
    <mergeCell ref="S21:Z21"/>
    <mergeCell ref="AA21:AE21"/>
    <mergeCell ref="T12:Z13"/>
    <mergeCell ref="T14:Z14"/>
    <mergeCell ref="A4:AE4"/>
    <mergeCell ref="A5:AE5"/>
    <mergeCell ref="A6:AE6"/>
    <mergeCell ref="A7:AE7"/>
    <mergeCell ref="A15:E15"/>
    <mergeCell ref="F15:S15"/>
    <mergeCell ref="A16:E16"/>
    <mergeCell ref="A14:E14"/>
    <mergeCell ref="L20:M20"/>
    <mergeCell ref="E20:I20"/>
    <mergeCell ref="N20:R20"/>
    <mergeCell ref="L14:S14"/>
    <mergeCell ref="A31:C32"/>
    <mergeCell ref="A27:AE27"/>
    <mergeCell ref="A18:D19"/>
    <mergeCell ref="A20:D20"/>
    <mergeCell ref="E18:I19"/>
    <mergeCell ref="O31:Q32"/>
    <mergeCell ref="U31:W32"/>
    <mergeCell ref="A24:D24"/>
    <mergeCell ref="L24:M24"/>
    <mergeCell ref="J19:M19"/>
    <mergeCell ref="S20:Z20"/>
    <mergeCell ref="S23:Z23"/>
    <mergeCell ref="L23:M23"/>
    <mergeCell ref="E23:I23"/>
    <mergeCell ref="N23:R23"/>
    <mergeCell ref="A22:D22"/>
    <mergeCell ref="AE17:AF17"/>
    <mergeCell ref="J18:M18"/>
    <mergeCell ref="A8:E8"/>
    <mergeCell ref="F8:K8"/>
    <mergeCell ref="L8:S8"/>
    <mergeCell ref="A12:E12"/>
    <mergeCell ref="F12:G13"/>
    <mergeCell ref="H12:I13"/>
    <mergeCell ref="J12:K13"/>
    <mergeCell ref="A9:E9"/>
    <mergeCell ref="F9:K9"/>
    <mergeCell ref="L9:S9"/>
    <mergeCell ref="A13:E13"/>
    <mergeCell ref="A10:E10"/>
    <mergeCell ref="F10:K11"/>
    <mergeCell ref="A11:E11"/>
    <mergeCell ref="L10:S11"/>
    <mergeCell ref="L12:S13"/>
    <mergeCell ref="F16:S16"/>
    <mergeCell ref="T15:Z15"/>
    <mergeCell ref="T16:Z16"/>
    <mergeCell ref="AA15:AE15"/>
    <mergeCell ref="AA16:AE16"/>
    <mergeCell ref="N18:R19"/>
    <mergeCell ref="S18:Z19"/>
    <mergeCell ref="AA18:AE19"/>
    <mergeCell ref="F14:K14"/>
    <mergeCell ref="AA8:AE14"/>
    <mergeCell ref="T8:Z8"/>
    <mergeCell ref="T9:Z9"/>
    <mergeCell ref="T10:Z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126"/>
  <sheetViews>
    <sheetView workbookViewId="0">
      <selection activeCell="BU7" sqref="BU7:BZ7"/>
    </sheetView>
  </sheetViews>
  <sheetFormatPr defaultRowHeight="15" x14ac:dyDescent="0.25"/>
  <cols>
    <col min="1" max="30" width="2.28515625" customWidth="1"/>
    <col min="31" max="31" width="2.42578125" customWidth="1"/>
    <col min="32" max="68" width="2.28515625" customWidth="1"/>
  </cols>
  <sheetData>
    <row r="1" spans="1:68" ht="17.25" thickBot="1" x14ac:dyDescent="0.3">
      <c r="A1" s="217" t="s">
        <v>107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</row>
    <row r="2" spans="1:68" ht="15.75" customHeight="1" thickBot="1" x14ac:dyDescent="0.3">
      <c r="A2" s="184" t="s">
        <v>108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6"/>
      <c r="AD2" s="205" t="s">
        <v>109</v>
      </c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7"/>
      <c r="AS2" s="117" t="s">
        <v>83</v>
      </c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6"/>
      <c r="BM2" s="36"/>
      <c r="BN2" s="36"/>
      <c r="BO2" s="36"/>
      <c r="BP2" s="36"/>
    </row>
    <row r="3" spans="1:68" ht="15.75" customHeight="1" thickBot="1" x14ac:dyDescent="0.3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2"/>
      <c r="AD3" s="205" t="s">
        <v>110</v>
      </c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7"/>
      <c r="AS3" s="117" t="s">
        <v>82</v>
      </c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6"/>
      <c r="BM3" s="36"/>
      <c r="BN3" s="36"/>
      <c r="BO3" s="36"/>
      <c r="BP3" s="36"/>
    </row>
    <row r="4" spans="1:68" ht="15.75" customHeight="1" thickBot="1" x14ac:dyDescent="0.3">
      <c r="A4" s="184" t="s">
        <v>3</v>
      </c>
      <c r="B4" s="185"/>
      <c r="C4" s="185"/>
      <c r="D4" s="185"/>
      <c r="E4" s="185"/>
      <c r="F4" s="186"/>
      <c r="G4" s="136" t="s">
        <v>47</v>
      </c>
      <c r="H4" s="120"/>
      <c r="I4" s="120"/>
      <c r="J4" s="120"/>
      <c r="K4" s="120"/>
      <c r="L4" s="120"/>
      <c r="M4" s="120"/>
      <c r="N4" s="125"/>
      <c r="O4" s="184" t="s">
        <v>6</v>
      </c>
      <c r="P4" s="185"/>
      <c r="Q4" s="185"/>
      <c r="R4" s="185"/>
      <c r="S4" s="185"/>
      <c r="T4" s="186"/>
      <c r="U4" s="136" t="s">
        <v>48</v>
      </c>
      <c r="V4" s="120"/>
      <c r="W4" s="120"/>
      <c r="X4" s="120"/>
      <c r="Y4" s="120"/>
      <c r="Z4" s="120"/>
      <c r="AA4" s="120"/>
      <c r="AB4" s="120"/>
      <c r="AC4" s="125"/>
      <c r="AD4" s="184" t="s">
        <v>137</v>
      </c>
      <c r="AE4" s="185"/>
      <c r="AF4" s="185"/>
      <c r="AG4" s="185"/>
      <c r="AH4" s="185"/>
      <c r="AI4" s="186"/>
      <c r="AJ4" s="136" t="s">
        <v>49</v>
      </c>
      <c r="AK4" s="120"/>
      <c r="AL4" s="120"/>
      <c r="AM4" s="120"/>
      <c r="AN4" s="120"/>
      <c r="AO4" s="120"/>
      <c r="AP4" s="120"/>
      <c r="AQ4" s="120"/>
      <c r="AR4" s="125"/>
      <c r="AS4" s="205" t="s">
        <v>11</v>
      </c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184" t="s">
        <v>154</v>
      </c>
      <c r="BF4" s="185"/>
      <c r="BG4" s="185"/>
      <c r="BH4" s="185"/>
      <c r="BI4" s="185"/>
      <c r="BJ4" s="185"/>
      <c r="BK4" s="185"/>
      <c r="BL4" s="186"/>
    </row>
    <row r="5" spans="1:68" ht="15.75" thickBot="1" x14ac:dyDescent="0.3">
      <c r="A5" s="190"/>
      <c r="B5" s="191"/>
      <c r="C5" s="191"/>
      <c r="D5" s="191"/>
      <c r="E5" s="191"/>
      <c r="F5" s="192"/>
      <c r="G5" s="140"/>
      <c r="H5" s="123"/>
      <c r="I5" s="123"/>
      <c r="J5" s="123"/>
      <c r="K5" s="123"/>
      <c r="L5" s="123"/>
      <c r="M5" s="123"/>
      <c r="N5" s="126"/>
      <c r="O5" s="190"/>
      <c r="P5" s="191"/>
      <c r="Q5" s="191"/>
      <c r="R5" s="191"/>
      <c r="S5" s="191"/>
      <c r="T5" s="192"/>
      <c r="U5" s="140"/>
      <c r="V5" s="123"/>
      <c r="W5" s="123"/>
      <c r="X5" s="123"/>
      <c r="Y5" s="123"/>
      <c r="Z5" s="123"/>
      <c r="AA5" s="123"/>
      <c r="AB5" s="123"/>
      <c r="AC5" s="126"/>
      <c r="AD5" s="190"/>
      <c r="AE5" s="191"/>
      <c r="AF5" s="191"/>
      <c r="AG5" s="191"/>
      <c r="AH5" s="191"/>
      <c r="AI5" s="192"/>
      <c r="AJ5" s="140"/>
      <c r="AK5" s="123"/>
      <c r="AL5" s="123"/>
      <c r="AM5" s="123"/>
      <c r="AN5" s="123"/>
      <c r="AO5" s="123"/>
      <c r="AP5" s="123"/>
      <c r="AQ5" s="123"/>
      <c r="AR5" s="126"/>
      <c r="AS5" s="205" t="s">
        <v>111</v>
      </c>
      <c r="AT5" s="206"/>
      <c r="AU5" s="206"/>
      <c r="AV5" s="207"/>
      <c r="AW5" s="205" t="s">
        <v>112</v>
      </c>
      <c r="AX5" s="206"/>
      <c r="AY5" s="206"/>
      <c r="AZ5" s="207"/>
      <c r="BA5" s="205" t="s">
        <v>113</v>
      </c>
      <c r="BB5" s="206"/>
      <c r="BC5" s="206"/>
      <c r="BD5" s="206"/>
      <c r="BE5" s="187"/>
      <c r="BF5" s="188"/>
      <c r="BG5" s="188"/>
      <c r="BH5" s="188"/>
      <c r="BI5" s="188"/>
      <c r="BJ5" s="188"/>
      <c r="BK5" s="188"/>
      <c r="BL5" s="189"/>
    </row>
    <row r="6" spans="1:68" ht="17.25" customHeight="1" thickBot="1" x14ac:dyDescent="0.3">
      <c r="A6" s="184" t="s">
        <v>4</v>
      </c>
      <c r="B6" s="185"/>
      <c r="C6" s="185"/>
      <c r="D6" s="185"/>
      <c r="E6" s="185"/>
      <c r="F6" s="186"/>
      <c r="G6" s="136" t="s">
        <v>44</v>
      </c>
      <c r="H6" s="120"/>
      <c r="I6" s="120"/>
      <c r="J6" s="120"/>
      <c r="K6" s="120"/>
      <c r="L6" s="120"/>
      <c r="M6" s="120"/>
      <c r="N6" s="125"/>
      <c r="O6" s="184" t="s">
        <v>114</v>
      </c>
      <c r="P6" s="185"/>
      <c r="Q6" s="185"/>
      <c r="R6" s="185"/>
      <c r="S6" s="185"/>
      <c r="T6" s="186"/>
      <c r="U6" s="136" t="s">
        <v>147</v>
      </c>
      <c r="V6" s="120"/>
      <c r="W6" s="120"/>
      <c r="X6" s="120"/>
      <c r="Y6" s="120"/>
      <c r="Z6" s="120"/>
      <c r="AA6" s="120"/>
      <c r="AB6" s="120"/>
      <c r="AC6" s="125"/>
      <c r="AD6" s="184" t="s">
        <v>136</v>
      </c>
      <c r="AE6" s="185"/>
      <c r="AF6" s="185"/>
      <c r="AG6" s="185"/>
      <c r="AH6" s="185"/>
      <c r="AI6" s="186"/>
      <c r="AJ6" s="136"/>
      <c r="AK6" s="120"/>
      <c r="AL6" s="120"/>
      <c r="AM6" s="120"/>
      <c r="AN6" s="120"/>
      <c r="AO6" s="120"/>
      <c r="AP6" s="120"/>
      <c r="AQ6" s="120"/>
      <c r="AR6" s="125"/>
      <c r="AS6" s="202">
        <v>26</v>
      </c>
      <c r="AT6" s="203"/>
      <c r="AU6" s="203"/>
      <c r="AV6" s="204"/>
      <c r="AW6" s="202" t="s">
        <v>51</v>
      </c>
      <c r="AX6" s="203"/>
      <c r="AY6" s="203"/>
      <c r="AZ6" s="204"/>
      <c r="BA6" s="117">
        <v>1977</v>
      </c>
      <c r="BB6" s="115"/>
      <c r="BC6" s="115"/>
      <c r="BD6" s="116"/>
      <c r="BE6" s="187"/>
      <c r="BF6" s="188"/>
      <c r="BG6" s="188"/>
      <c r="BH6" s="188"/>
      <c r="BI6" s="188"/>
      <c r="BJ6" s="188"/>
      <c r="BK6" s="188"/>
      <c r="BL6" s="189"/>
    </row>
    <row r="7" spans="1:68" ht="33" customHeight="1" thickBot="1" x14ac:dyDescent="0.3">
      <c r="A7" s="187"/>
      <c r="B7" s="188"/>
      <c r="C7" s="188"/>
      <c r="D7" s="188"/>
      <c r="E7" s="188"/>
      <c r="F7" s="189"/>
      <c r="G7" s="137"/>
      <c r="H7" s="138"/>
      <c r="I7" s="138"/>
      <c r="J7" s="138"/>
      <c r="K7" s="138"/>
      <c r="L7" s="138"/>
      <c r="M7" s="138"/>
      <c r="N7" s="139"/>
      <c r="O7" s="187"/>
      <c r="P7" s="188"/>
      <c r="Q7" s="188"/>
      <c r="R7" s="188"/>
      <c r="S7" s="188"/>
      <c r="T7" s="189"/>
      <c r="U7" s="137"/>
      <c r="V7" s="138"/>
      <c r="W7" s="138"/>
      <c r="X7" s="138"/>
      <c r="Y7" s="138"/>
      <c r="Z7" s="138"/>
      <c r="AA7" s="138"/>
      <c r="AB7" s="138"/>
      <c r="AC7" s="139"/>
      <c r="AD7" s="187"/>
      <c r="AE7" s="188"/>
      <c r="AF7" s="188"/>
      <c r="AG7" s="188"/>
      <c r="AH7" s="188"/>
      <c r="AI7" s="189"/>
      <c r="AJ7" s="137"/>
      <c r="AK7" s="138"/>
      <c r="AL7" s="138"/>
      <c r="AM7" s="138"/>
      <c r="AN7" s="138"/>
      <c r="AO7" s="138"/>
      <c r="AP7" s="138"/>
      <c r="AQ7" s="138"/>
      <c r="AR7" s="139"/>
      <c r="AS7" s="205" t="s">
        <v>115</v>
      </c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7"/>
      <c r="BE7" s="187"/>
      <c r="BF7" s="188"/>
      <c r="BG7" s="188"/>
      <c r="BH7" s="188"/>
      <c r="BI7" s="188"/>
      <c r="BJ7" s="188"/>
      <c r="BK7" s="188"/>
      <c r="BL7" s="189"/>
    </row>
    <row r="8" spans="1:68" ht="15.75" customHeight="1" thickBot="1" x14ac:dyDescent="0.3">
      <c r="A8" s="190"/>
      <c r="B8" s="191"/>
      <c r="C8" s="191"/>
      <c r="D8" s="191"/>
      <c r="E8" s="191"/>
      <c r="F8" s="192"/>
      <c r="G8" s="140"/>
      <c r="H8" s="123"/>
      <c r="I8" s="123"/>
      <c r="J8" s="123"/>
      <c r="K8" s="123"/>
      <c r="L8" s="123"/>
      <c r="M8" s="123"/>
      <c r="N8" s="126"/>
      <c r="O8" s="190"/>
      <c r="P8" s="191"/>
      <c r="Q8" s="191"/>
      <c r="R8" s="191"/>
      <c r="S8" s="191"/>
      <c r="T8" s="192"/>
      <c r="U8" s="140"/>
      <c r="V8" s="123"/>
      <c r="W8" s="123"/>
      <c r="X8" s="123"/>
      <c r="Y8" s="123"/>
      <c r="Z8" s="123"/>
      <c r="AA8" s="123"/>
      <c r="AB8" s="123"/>
      <c r="AC8" s="126"/>
      <c r="AD8" s="190"/>
      <c r="AE8" s="191"/>
      <c r="AF8" s="191"/>
      <c r="AG8" s="191"/>
      <c r="AH8" s="191"/>
      <c r="AI8" s="192"/>
      <c r="AJ8" s="140"/>
      <c r="AK8" s="123"/>
      <c r="AL8" s="123"/>
      <c r="AM8" s="123"/>
      <c r="AN8" s="123"/>
      <c r="AO8" s="123"/>
      <c r="AP8" s="123"/>
      <c r="AQ8" s="123"/>
      <c r="AR8" s="126"/>
      <c r="AS8" s="205" t="s">
        <v>111</v>
      </c>
      <c r="AT8" s="206"/>
      <c r="AU8" s="206"/>
      <c r="AV8" s="207"/>
      <c r="AW8" s="205" t="s">
        <v>112</v>
      </c>
      <c r="AX8" s="206"/>
      <c r="AY8" s="206"/>
      <c r="AZ8" s="207"/>
      <c r="BA8" s="205" t="s">
        <v>113</v>
      </c>
      <c r="BB8" s="206"/>
      <c r="BC8" s="206"/>
      <c r="BD8" s="207"/>
      <c r="BE8" s="187"/>
      <c r="BF8" s="188"/>
      <c r="BG8" s="188"/>
      <c r="BH8" s="188"/>
      <c r="BI8" s="188"/>
      <c r="BJ8" s="188"/>
      <c r="BK8" s="188"/>
      <c r="BL8" s="189"/>
    </row>
    <row r="9" spans="1:68" ht="21.75" customHeight="1" thickBot="1" x14ac:dyDescent="0.3">
      <c r="A9" s="193" t="s">
        <v>13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146" t="s">
        <v>146</v>
      </c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7"/>
      <c r="AS9" s="202" t="s">
        <v>94</v>
      </c>
      <c r="AT9" s="203"/>
      <c r="AU9" s="203"/>
      <c r="AV9" s="204"/>
      <c r="AW9" s="202" t="s">
        <v>91</v>
      </c>
      <c r="AX9" s="203"/>
      <c r="AY9" s="203"/>
      <c r="AZ9" s="204"/>
      <c r="BA9" s="146">
        <v>2013</v>
      </c>
      <c r="BB9" s="149"/>
      <c r="BC9" s="149"/>
      <c r="BD9" s="147"/>
      <c r="BE9" s="190"/>
      <c r="BF9" s="191"/>
      <c r="BG9" s="191"/>
      <c r="BH9" s="191"/>
      <c r="BI9" s="191"/>
      <c r="BJ9" s="191"/>
      <c r="BK9" s="191"/>
      <c r="BL9" s="192"/>
    </row>
    <row r="10" spans="1:68" ht="21" customHeight="1" thickBot="1" x14ac:dyDescent="0.3">
      <c r="A10" s="193" t="s">
        <v>17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5"/>
      <c r="O10" s="146" t="s">
        <v>95</v>
      </c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7"/>
    </row>
    <row r="11" spans="1:68" ht="15.75" customHeight="1" x14ac:dyDescent="0.25">
      <c r="A11" s="196" t="s">
        <v>131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  <c r="O11" s="127" t="s">
        <v>145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9"/>
    </row>
    <row r="12" spans="1:68" ht="15.75" customHeight="1" thickBot="1" x14ac:dyDescent="0.3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1"/>
      <c r="O12" s="130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2"/>
    </row>
    <row r="13" spans="1:68" ht="15.75" customHeight="1" thickBot="1" x14ac:dyDescent="0.3">
      <c r="A13" s="205" t="s">
        <v>116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7"/>
    </row>
    <row r="14" spans="1:68" ht="18.75" customHeight="1" x14ac:dyDescent="0.25">
      <c r="A14" s="184" t="s">
        <v>117</v>
      </c>
      <c r="B14" s="185"/>
      <c r="C14" s="185"/>
      <c r="D14" s="185"/>
      <c r="E14" s="185"/>
      <c r="F14" s="185"/>
      <c r="G14" s="185"/>
      <c r="H14" s="186"/>
      <c r="I14" s="208" t="s">
        <v>45</v>
      </c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10"/>
      <c r="Y14" s="196" t="s">
        <v>134</v>
      </c>
      <c r="Z14" s="197"/>
      <c r="AA14" s="197"/>
      <c r="AB14" s="197"/>
      <c r="AC14" s="197"/>
      <c r="AD14" s="197"/>
      <c r="AE14" s="198"/>
      <c r="AF14" s="136" t="s">
        <v>46</v>
      </c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5"/>
      <c r="AT14" s="184" t="s">
        <v>123</v>
      </c>
      <c r="AU14" s="185"/>
      <c r="AV14" s="185"/>
      <c r="AW14" s="185"/>
      <c r="AX14" s="185"/>
      <c r="AY14" s="185"/>
      <c r="AZ14" s="185"/>
      <c r="BA14" s="186"/>
      <c r="BB14" s="136" t="s">
        <v>145</v>
      </c>
      <c r="BC14" s="120"/>
      <c r="BD14" s="120"/>
      <c r="BE14" s="120"/>
      <c r="BF14" s="120"/>
      <c r="BG14" s="120"/>
      <c r="BH14" s="120"/>
      <c r="BI14" s="120"/>
      <c r="BJ14" s="120"/>
      <c r="BK14" s="120"/>
      <c r="BL14" s="125"/>
    </row>
    <row r="15" spans="1:68" ht="15.75" customHeight="1" thickBot="1" x14ac:dyDescent="0.3">
      <c r="A15" s="190"/>
      <c r="B15" s="191"/>
      <c r="C15" s="191"/>
      <c r="D15" s="191"/>
      <c r="E15" s="191"/>
      <c r="F15" s="191"/>
      <c r="G15" s="191"/>
      <c r="H15" s="192"/>
      <c r="I15" s="211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3"/>
      <c r="Y15" s="199"/>
      <c r="Z15" s="200"/>
      <c r="AA15" s="200"/>
      <c r="AB15" s="200"/>
      <c r="AC15" s="200"/>
      <c r="AD15" s="200"/>
      <c r="AE15" s="201"/>
      <c r="AF15" s="140"/>
      <c r="AG15" s="123"/>
      <c r="AH15" s="123"/>
      <c r="AI15" s="123"/>
      <c r="AJ15" s="123"/>
      <c r="AK15" s="123"/>
      <c r="AL15" s="123"/>
      <c r="AM15" s="123"/>
      <c r="AN15" s="123"/>
      <c r="AO15" s="123"/>
      <c r="AP15" s="138"/>
      <c r="AQ15" s="138"/>
      <c r="AR15" s="138"/>
      <c r="AS15" s="139"/>
      <c r="AT15" s="190"/>
      <c r="AU15" s="191"/>
      <c r="AV15" s="191"/>
      <c r="AW15" s="191"/>
      <c r="AX15" s="191"/>
      <c r="AY15" s="191"/>
      <c r="AZ15" s="191"/>
      <c r="BA15" s="192"/>
      <c r="BB15" s="140"/>
      <c r="BC15" s="123"/>
      <c r="BD15" s="123"/>
      <c r="BE15" s="123"/>
      <c r="BF15" s="123"/>
      <c r="BG15" s="123"/>
      <c r="BH15" s="123"/>
      <c r="BI15" s="123"/>
      <c r="BJ15" s="123"/>
      <c r="BK15" s="123"/>
      <c r="BL15" s="126"/>
    </row>
    <row r="16" spans="1:68" ht="25.5" customHeight="1" x14ac:dyDescent="0.25">
      <c r="A16" s="184" t="s">
        <v>122</v>
      </c>
      <c r="B16" s="185"/>
      <c r="C16" s="185"/>
      <c r="D16" s="185"/>
      <c r="E16" s="185"/>
      <c r="F16" s="185"/>
      <c r="G16" s="185"/>
      <c r="H16" s="186"/>
      <c r="I16" s="214" t="s">
        <v>132</v>
      </c>
      <c r="J16" s="189"/>
      <c r="K16" s="189"/>
      <c r="L16" s="189"/>
      <c r="M16" s="189"/>
      <c r="N16" s="189"/>
      <c r="O16" s="184" t="s">
        <v>133</v>
      </c>
      <c r="P16" s="185"/>
      <c r="Q16" s="185"/>
      <c r="R16" s="185"/>
      <c r="S16" s="185"/>
      <c r="T16" s="185"/>
      <c r="U16" s="185"/>
      <c r="V16" s="185"/>
      <c r="W16" s="185"/>
      <c r="X16" s="186"/>
      <c r="Y16" s="184" t="s">
        <v>118</v>
      </c>
      <c r="Z16" s="185"/>
      <c r="AA16" s="185"/>
      <c r="AB16" s="185"/>
      <c r="AC16" s="185"/>
      <c r="AD16" s="185"/>
      <c r="AE16" s="185"/>
      <c r="AF16" s="188"/>
      <c r="AG16" s="188"/>
      <c r="AH16" s="188"/>
      <c r="AI16" s="188"/>
      <c r="AJ16" s="188"/>
      <c r="AK16" s="188"/>
      <c r="AL16" s="188"/>
      <c r="AM16" s="188"/>
      <c r="AN16" s="188"/>
      <c r="AO16" s="189"/>
      <c r="AP16" s="184" t="s">
        <v>119</v>
      </c>
      <c r="AQ16" s="185"/>
      <c r="AR16" s="185"/>
      <c r="AS16" s="185"/>
      <c r="AT16" s="188"/>
      <c r="AU16" s="188"/>
      <c r="AV16" s="188"/>
      <c r="AW16" s="188"/>
      <c r="AX16" s="188"/>
      <c r="AY16" s="189"/>
      <c r="AZ16" s="184" t="s">
        <v>120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6"/>
    </row>
    <row r="17" spans="1:64" ht="25.5" customHeight="1" x14ac:dyDescent="0.25">
      <c r="A17" s="187"/>
      <c r="B17" s="188"/>
      <c r="C17" s="188"/>
      <c r="D17" s="188"/>
      <c r="E17" s="188"/>
      <c r="F17" s="188"/>
      <c r="G17" s="188"/>
      <c r="H17" s="189"/>
      <c r="I17" s="214"/>
      <c r="J17" s="189"/>
      <c r="K17" s="189"/>
      <c r="L17" s="189"/>
      <c r="M17" s="189"/>
      <c r="N17" s="189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7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9"/>
      <c r="AP17" s="187"/>
      <c r="AQ17" s="188"/>
      <c r="AR17" s="188"/>
      <c r="AS17" s="188"/>
      <c r="AT17" s="188"/>
      <c r="AU17" s="188"/>
      <c r="AV17" s="188"/>
      <c r="AW17" s="188"/>
      <c r="AX17" s="188"/>
      <c r="AY17" s="189"/>
      <c r="AZ17" s="187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9"/>
    </row>
    <row r="18" spans="1:64" ht="15.75" thickBot="1" x14ac:dyDescent="0.3">
      <c r="A18" s="187"/>
      <c r="B18" s="188"/>
      <c r="C18" s="188"/>
      <c r="D18" s="188"/>
      <c r="E18" s="188"/>
      <c r="F18" s="188"/>
      <c r="G18" s="188"/>
      <c r="H18" s="189"/>
      <c r="I18" s="214"/>
      <c r="J18" s="189"/>
      <c r="K18" s="189"/>
      <c r="L18" s="189"/>
      <c r="M18" s="189"/>
      <c r="N18" s="189"/>
      <c r="O18" s="190"/>
      <c r="P18" s="191"/>
      <c r="Q18" s="191"/>
      <c r="R18" s="191"/>
      <c r="S18" s="191"/>
      <c r="T18" s="191"/>
      <c r="U18" s="191"/>
      <c r="V18" s="191"/>
      <c r="W18" s="191"/>
      <c r="X18" s="192"/>
      <c r="Y18" s="187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9"/>
      <c r="AP18" s="187"/>
      <c r="AQ18" s="188"/>
      <c r="AR18" s="188"/>
      <c r="AS18" s="188"/>
      <c r="AT18" s="188"/>
      <c r="AU18" s="188"/>
      <c r="AV18" s="188"/>
      <c r="AW18" s="188"/>
      <c r="AX18" s="188"/>
      <c r="AY18" s="189"/>
      <c r="AZ18" s="187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9"/>
    </row>
    <row r="19" spans="1:64" ht="15" customHeight="1" x14ac:dyDescent="0.25">
      <c r="A19" s="187"/>
      <c r="B19" s="188"/>
      <c r="C19" s="188"/>
      <c r="D19" s="188"/>
      <c r="E19" s="188"/>
      <c r="F19" s="188"/>
      <c r="G19" s="188"/>
      <c r="H19" s="189"/>
      <c r="I19" s="214"/>
      <c r="J19" s="189"/>
      <c r="K19" s="189"/>
      <c r="L19" s="189"/>
      <c r="M19" s="189"/>
      <c r="N19" s="189"/>
      <c r="O19" s="184" t="s">
        <v>135</v>
      </c>
      <c r="P19" s="185"/>
      <c r="Q19" s="185"/>
      <c r="R19" s="185"/>
      <c r="S19" s="186"/>
      <c r="T19" s="184" t="s">
        <v>121</v>
      </c>
      <c r="U19" s="185"/>
      <c r="V19" s="185"/>
      <c r="W19" s="185"/>
      <c r="X19" s="186"/>
      <c r="Y19" s="187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9"/>
      <c r="AP19" s="187"/>
      <c r="AQ19" s="188"/>
      <c r="AR19" s="188"/>
      <c r="AS19" s="188"/>
      <c r="AT19" s="188"/>
      <c r="AU19" s="188"/>
      <c r="AV19" s="188"/>
      <c r="AW19" s="188"/>
      <c r="AX19" s="188"/>
      <c r="AY19" s="189"/>
      <c r="AZ19" s="187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9"/>
    </row>
    <row r="20" spans="1:64" ht="24.75" customHeight="1" thickBot="1" x14ac:dyDescent="0.3">
      <c r="A20" s="190"/>
      <c r="B20" s="191"/>
      <c r="C20" s="191"/>
      <c r="D20" s="191"/>
      <c r="E20" s="191"/>
      <c r="F20" s="191"/>
      <c r="G20" s="191"/>
      <c r="H20" s="192"/>
      <c r="I20" s="215"/>
      <c r="J20" s="192"/>
      <c r="K20" s="192"/>
      <c r="L20" s="192"/>
      <c r="M20" s="192"/>
      <c r="N20" s="192"/>
      <c r="O20" s="190"/>
      <c r="P20" s="191"/>
      <c r="Q20" s="191"/>
      <c r="R20" s="191"/>
      <c r="S20" s="192"/>
      <c r="T20" s="190"/>
      <c r="U20" s="191"/>
      <c r="V20" s="191"/>
      <c r="W20" s="191"/>
      <c r="X20" s="192"/>
      <c r="Y20" s="190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2"/>
      <c r="AP20" s="190"/>
      <c r="AQ20" s="191"/>
      <c r="AR20" s="191"/>
      <c r="AS20" s="191"/>
      <c r="AT20" s="191"/>
      <c r="AU20" s="191"/>
      <c r="AV20" s="191"/>
      <c r="AW20" s="191"/>
      <c r="AX20" s="191"/>
      <c r="AY20" s="192"/>
      <c r="AZ20" s="190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2"/>
    </row>
    <row r="21" spans="1:64" ht="15.75" thickBot="1" x14ac:dyDescent="0.3">
      <c r="A21" s="117"/>
      <c r="B21" s="115"/>
      <c r="C21" s="115"/>
      <c r="D21" s="115"/>
      <c r="E21" s="115"/>
      <c r="F21" s="115"/>
      <c r="G21" s="115"/>
      <c r="H21" s="116"/>
      <c r="I21" s="146"/>
      <c r="J21" s="149"/>
      <c r="K21" s="149"/>
      <c r="L21" s="149"/>
      <c r="M21" s="149"/>
      <c r="N21" s="147"/>
      <c r="O21" s="216"/>
      <c r="P21" s="149"/>
      <c r="Q21" s="149"/>
      <c r="R21" s="149"/>
      <c r="S21" s="147"/>
      <c r="T21" s="146"/>
      <c r="U21" s="149"/>
      <c r="V21" s="149"/>
      <c r="W21" s="149"/>
      <c r="X21" s="147"/>
      <c r="Y21" s="117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6"/>
      <c r="AP21" s="146"/>
      <c r="AQ21" s="149"/>
      <c r="AR21" s="149"/>
      <c r="AS21" s="149"/>
      <c r="AT21" s="149"/>
      <c r="AU21" s="149"/>
      <c r="AV21" s="149"/>
      <c r="AW21" s="149"/>
      <c r="AX21" s="149"/>
      <c r="AY21" s="147"/>
      <c r="AZ21" s="218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20"/>
    </row>
    <row r="22" spans="1:64" ht="15.75" thickBot="1" x14ac:dyDescent="0.3">
      <c r="A22" s="117"/>
      <c r="B22" s="115"/>
      <c r="C22" s="115"/>
      <c r="D22" s="115"/>
      <c r="E22" s="115"/>
      <c r="F22" s="115"/>
      <c r="G22" s="115"/>
      <c r="H22" s="116"/>
      <c r="I22" s="146"/>
      <c r="J22" s="149"/>
      <c r="K22" s="149"/>
      <c r="L22" s="149"/>
      <c r="M22" s="149"/>
      <c r="N22" s="147"/>
      <c r="O22" s="216"/>
      <c r="P22" s="149"/>
      <c r="Q22" s="149"/>
      <c r="R22" s="149"/>
      <c r="S22" s="147"/>
      <c r="T22" s="146"/>
      <c r="U22" s="149"/>
      <c r="V22" s="149"/>
      <c r="W22" s="149"/>
      <c r="X22" s="147"/>
      <c r="Y22" s="117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6"/>
      <c r="AP22" s="146"/>
      <c r="AQ22" s="149"/>
      <c r="AR22" s="149"/>
      <c r="AS22" s="149"/>
      <c r="AT22" s="149"/>
      <c r="AU22" s="149"/>
      <c r="AV22" s="149"/>
      <c r="AW22" s="149"/>
      <c r="AX22" s="149"/>
      <c r="AY22" s="147"/>
      <c r="AZ22" s="218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20"/>
    </row>
    <row r="23" spans="1:64" ht="15.75" thickBot="1" x14ac:dyDescent="0.3">
      <c r="A23" s="117"/>
      <c r="B23" s="115"/>
      <c r="C23" s="115"/>
      <c r="D23" s="115"/>
      <c r="E23" s="115"/>
      <c r="F23" s="115"/>
      <c r="G23" s="115"/>
      <c r="H23" s="116"/>
      <c r="I23" s="146"/>
      <c r="J23" s="149"/>
      <c r="K23" s="149"/>
      <c r="L23" s="149"/>
      <c r="M23" s="149"/>
      <c r="N23" s="147"/>
      <c r="O23" s="216"/>
      <c r="P23" s="149"/>
      <c r="Q23" s="149"/>
      <c r="R23" s="149"/>
      <c r="S23" s="147"/>
      <c r="T23" s="146"/>
      <c r="U23" s="149"/>
      <c r="V23" s="149"/>
      <c r="W23" s="149"/>
      <c r="X23" s="147"/>
      <c r="Y23" s="117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6"/>
      <c r="AP23" s="146"/>
      <c r="AQ23" s="149"/>
      <c r="AR23" s="149"/>
      <c r="AS23" s="149"/>
      <c r="AT23" s="149"/>
      <c r="AU23" s="149"/>
      <c r="AV23" s="149"/>
      <c r="AW23" s="149"/>
      <c r="AX23" s="149"/>
      <c r="AY23" s="147"/>
      <c r="AZ23" s="218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20"/>
    </row>
    <row r="24" spans="1:64" ht="15.75" thickBot="1" x14ac:dyDescent="0.3">
      <c r="A24" s="117"/>
      <c r="B24" s="115"/>
      <c r="C24" s="115"/>
      <c r="D24" s="115"/>
      <c r="E24" s="115"/>
      <c r="F24" s="115"/>
      <c r="G24" s="115"/>
      <c r="H24" s="116"/>
      <c r="I24" s="146"/>
      <c r="J24" s="149"/>
      <c r="K24" s="149"/>
      <c r="L24" s="149"/>
      <c r="M24" s="149"/>
      <c r="N24" s="147"/>
      <c r="O24" s="216"/>
      <c r="P24" s="149"/>
      <c r="Q24" s="149"/>
      <c r="R24" s="149"/>
      <c r="S24" s="147"/>
      <c r="T24" s="146"/>
      <c r="U24" s="149"/>
      <c r="V24" s="149"/>
      <c r="W24" s="149"/>
      <c r="X24" s="147"/>
      <c r="Y24" s="117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6"/>
      <c r="AP24" s="146"/>
      <c r="AQ24" s="149"/>
      <c r="AR24" s="149"/>
      <c r="AS24" s="149"/>
      <c r="AT24" s="149"/>
      <c r="AU24" s="149"/>
      <c r="AV24" s="149"/>
      <c r="AW24" s="149"/>
      <c r="AX24" s="149"/>
      <c r="AY24" s="147"/>
      <c r="AZ24" s="218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20"/>
    </row>
    <row r="26" spans="1:64" x14ac:dyDescent="0.25">
      <c r="AE26" t="s">
        <v>157</v>
      </c>
      <c r="BE26" t="s">
        <v>93</v>
      </c>
    </row>
    <row r="29" spans="1:64" ht="15" customHeight="1" thickBot="1" x14ac:dyDescent="0.3">
      <c r="A29" s="256" t="s">
        <v>138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</row>
    <row r="30" spans="1:64" ht="15" customHeight="1" thickBot="1" x14ac:dyDescent="0.3">
      <c r="A30" s="221" t="s">
        <v>124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60" t="s">
        <v>125</v>
      </c>
      <c r="AA30" s="261"/>
      <c r="AB30" s="261"/>
      <c r="AC30" s="261"/>
      <c r="AD30" s="261"/>
      <c r="AE30" s="261"/>
      <c r="AF30" s="261"/>
      <c r="AG30" s="261"/>
      <c r="AH30" s="261"/>
      <c r="AI30" s="262"/>
      <c r="AJ30" s="275" t="s">
        <v>126</v>
      </c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184" t="s">
        <v>127</v>
      </c>
      <c r="BC30" s="185"/>
      <c r="BD30" s="185"/>
      <c r="BE30" s="185"/>
      <c r="BF30" s="185"/>
      <c r="BG30" s="185"/>
      <c r="BH30" s="185"/>
      <c r="BI30" s="185"/>
      <c r="BJ30" s="185"/>
      <c r="BK30" s="185"/>
      <c r="BL30" s="186"/>
    </row>
    <row r="31" spans="1:64" ht="15.75" thickBot="1" x14ac:dyDescent="0.3">
      <c r="A31" s="221" t="s">
        <v>128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3"/>
      <c r="O31" s="221" t="s">
        <v>129</v>
      </c>
      <c r="P31" s="222"/>
      <c r="Q31" s="222"/>
      <c r="R31" s="222"/>
      <c r="S31" s="222"/>
      <c r="T31" s="222"/>
      <c r="U31" s="222"/>
      <c r="V31" s="222"/>
      <c r="W31" s="222"/>
      <c r="X31" s="222"/>
      <c r="Y31" s="223"/>
      <c r="Z31" s="263"/>
      <c r="AA31" s="264"/>
      <c r="AB31" s="264"/>
      <c r="AC31" s="264"/>
      <c r="AD31" s="264"/>
      <c r="AE31" s="264"/>
      <c r="AF31" s="264"/>
      <c r="AG31" s="264"/>
      <c r="AH31" s="264"/>
      <c r="AI31" s="265"/>
      <c r="AJ31" s="277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187"/>
      <c r="BC31" s="188"/>
      <c r="BD31" s="188"/>
      <c r="BE31" s="188"/>
      <c r="BF31" s="188"/>
      <c r="BG31" s="188"/>
      <c r="BH31" s="188"/>
      <c r="BI31" s="188"/>
      <c r="BJ31" s="188"/>
      <c r="BK31" s="188"/>
      <c r="BL31" s="189"/>
    </row>
    <row r="32" spans="1:64" ht="15" customHeight="1" x14ac:dyDescent="0.25">
      <c r="A32" s="142" t="s">
        <v>140</v>
      </c>
      <c r="B32" s="224"/>
      <c r="C32" s="143"/>
      <c r="D32" s="247" t="s">
        <v>139</v>
      </c>
      <c r="E32" s="248"/>
      <c r="F32" s="248"/>
      <c r="G32" s="248"/>
      <c r="H32" s="248"/>
      <c r="I32" s="248"/>
      <c r="J32" s="248"/>
      <c r="K32" s="249"/>
      <c r="L32" s="229" t="s">
        <v>35</v>
      </c>
      <c r="M32" s="230"/>
      <c r="N32" s="231"/>
      <c r="O32" s="142" t="s">
        <v>140</v>
      </c>
      <c r="P32" s="224"/>
      <c r="Q32" s="143"/>
      <c r="R32" s="247" t="s">
        <v>139</v>
      </c>
      <c r="S32" s="248"/>
      <c r="T32" s="248"/>
      <c r="U32" s="248"/>
      <c r="V32" s="248"/>
      <c r="W32" s="248"/>
      <c r="X32" s="248"/>
      <c r="Y32" s="249"/>
      <c r="Z32" s="142" t="s">
        <v>140</v>
      </c>
      <c r="AA32" s="224"/>
      <c r="AB32" s="143"/>
      <c r="AC32" s="238" t="s">
        <v>38</v>
      </c>
      <c r="AD32" s="239"/>
      <c r="AE32" s="239"/>
      <c r="AF32" s="240"/>
      <c r="AG32" s="229" t="s">
        <v>35</v>
      </c>
      <c r="AH32" s="230"/>
      <c r="AI32" s="231"/>
      <c r="AJ32" s="142" t="s">
        <v>140</v>
      </c>
      <c r="AK32" s="224"/>
      <c r="AL32" s="143"/>
      <c r="AM32" s="247" t="s">
        <v>139</v>
      </c>
      <c r="AN32" s="248"/>
      <c r="AO32" s="248"/>
      <c r="AP32" s="248"/>
      <c r="AQ32" s="249"/>
      <c r="AR32" s="266" t="s">
        <v>130</v>
      </c>
      <c r="AS32" s="267"/>
      <c r="AT32" s="267"/>
      <c r="AU32" s="267"/>
      <c r="AV32" s="267"/>
      <c r="AW32" s="267"/>
      <c r="AX32" s="268"/>
      <c r="AY32" s="229" t="s">
        <v>35</v>
      </c>
      <c r="AZ32" s="230"/>
      <c r="BA32" s="231"/>
      <c r="BB32" s="187"/>
      <c r="BC32" s="188"/>
      <c r="BD32" s="188"/>
      <c r="BE32" s="188"/>
      <c r="BF32" s="188"/>
      <c r="BG32" s="188"/>
      <c r="BH32" s="188"/>
      <c r="BI32" s="188"/>
      <c r="BJ32" s="188"/>
      <c r="BK32" s="188"/>
      <c r="BL32" s="189"/>
    </row>
    <row r="33" spans="1:64" x14ac:dyDescent="0.25">
      <c r="A33" s="225"/>
      <c r="B33" s="226"/>
      <c r="C33" s="227"/>
      <c r="D33" s="250"/>
      <c r="E33" s="251"/>
      <c r="F33" s="251"/>
      <c r="G33" s="251"/>
      <c r="H33" s="251"/>
      <c r="I33" s="251"/>
      <c r="J33" s="251"/>
      <c r="K33" s="252"/>
      <c r="L33" s="232"/>
      <c r="M33" s="233"/>
      <c r="N33" s="234"/>
      <c r="O33" s="225"/>
      <c r="P33" s="226"/>
      <c r="Q33" s="227"/>
      <c r="R33" s="250"/>
      <c r="S33" s="251"/>
      <c r="T33" s="251"/>
      <c r="U33" s="251"/>
      <c r="V33" s="251"/>
      <c r="W33" s="251"/>
      <c r="X33" s="251"/>
      <c r="Y33" s="252"/>
      <c r="Z33" s="225"/>
      <c r="AA33" s="226"/>
      <c r="AB33" s="227"/>
      <c r="AC33" s="241"/>
      <c r="AD33" s="242"/>
      <c r="AE33" s="242"/>
      <c r="AF33" s="243"/>
      <c r="AG33" s="232"/>
      <c r="AH33" s="233"/>
      <c r="AI33" s="234"/>
      <c r="AJ33" s="225"/>
      <c r="AK33" s="226"/>
      <c r="AL33" s="227"/>
      <c r="AM33" s="250"/>
      <c r="AN33" s="251"/>
      <c r="AO33" s="251"/>
      <c r="AP33" s="251"/>
      <c r="AQ33" s="252"/>
      <c r="AR33" s="269"/>
      <c r="AS33" s="270"/>
      <c r="AT33" s="270"/>
      <c r="AU33" s="270"/>
      <c r="AV33" s="270"/>
      <c r="AW33" s="270"/>
      <c r="AX33" s="271"/>
      <c r="AY33" s="232"/>
      <c r="AZ33" s="233"/>
      <c r="BA33" s="234"/>
      <c r="BB33" s="187"/>
      <c r="BC33" s="188"/>
      <c r="BD33" s="188"/>
      <c r="BE33" s="188"/>
      <c r="BF33" s="188"/>
      <c r="BG33" s="188"/>
      <c r="BH33" s="188"/>
      <c r="BI33" s="188"/>
      <c r="BJ33" s="188"/>
      <c r="BK33" s="188"/>
      <c r="BL33" s="189"/>
    </row>
    <row r="34" spans="1:64" x14ac:dyDescent="0.25">
      <c r="A34" s="225"/>
      <c r="B34" s="226"/>
      <c r="C34" s="227"/>
      <c r="D34" s="250"/>
      <c r="E34" s="251"/>
      <c r="F34" s="251"/>
      <c r="G34" s="251"/>
      <c r="H34" s="251"/>
      <c r="I34" s="251"/>
      <c r="J34" s="251"/>
      <c r="K34" s="252"/>
      <c r="L34" s="232"/>
      <c r="M34" s="233"/>
      <c r="N34" s="234"/>
      <c r="O34" s="225"/>
      <c r="P34" s="226"/>
      <c r="Q34" s="227"/>
      <c r="R34" s="250"/>
      <c r="S34" s="251"/>
      <c r="T34" s="251"/>
      <c r="U34" s="251"/>
      <c r="V34" s="251"/>
      <c r="W34" s="251"/>
      <c r="X34" s="251"/>
      <c r="Y34" s="252"/>
      <c r="Z34" s="225"/>
      <c r="AA34" s="226"/>
      <c r="AB34" s="227"/>
      <c r="AC34" s="241"/>
      <c r="AD34" s="242"/>
      <c r="AE34" s="242"/>
      <c r="AF34" s="243"/>
      <c r="AG34" s="232"/>
      <c r="AH34" s="233"/>
      <c r="AI34" s="234"/>
      <c r="AJ34" s="225"/>
      <c r="AK34" s="226"/>
      <c r="AL34" s="227"/>
      <c r="AM34" s="250"/>
      <c r="AN34" s="251"/>
      <c r="AO34" s="251"/>
      <c r="AP34" s="251"/>
      <c r="AQ34" s="252"/>
      <c r="AR34" s="269"/>
      <c r="AS34" s="270"/>
      <c r="AT34" s="270"/>
      <c r="AU34" s="270"/>
      <c r="AV34" s="270"/>
      <c r="AW34" s="270"/>
      <c r="AX34" s="271"/>
      <c r="AY34" s="232"/>
      <c r="AZ34" s="233"/>
      <c r="BA34" s="234"/>
      <c r="BB34" s="187"/>
      <c r="BC34" s="188"/>
      <c r="BD34" s="188"/>
      <c r="BE34" s="188"/>
      <c r="BF34" s="188"/>
      <c r="BG34" s="188"/>
      <c r="BH34" s="188"/>
      <c r="BI34" s="188"/>
      <c r="BJ34" s="188"/>
      <c r="BK34" s="188"/>
      <c r="BL34" s="189"/>
    </row>
    <row r="35" spans="1:64" ht="15.75" thickBot="1" x14ac:dyDescent="0.3">
      <c r="A35" s="144"/>
      <c r="B35" s="228"/>
      <c r="C35" s="145"/>
      <c r="D35" s="253"/>
      <c r="E35" s="254"/>
      <c r="F35" s="254"/>
      <c r="G35" s="254"/>
      <c r="H35" s="254"/>
      <c r="I35" s="254"/>
      <c r="J35" s="254"/>
      <c r="K35" s="255"/>
      <c r="L35" s="235"/>
      <c r="M35" s="236"/>
      <c r="N35" s="237"/>
      <c r="O35" s="144"/>
      <c r="P35" s="228"/>
      <c r="Q35" s="145"/>
      <c r="R35" s="253"/>
      <c r="S35" s="254"/>
      <c r="T35" s="254"/>
      <c r="U35" s="254"/>
      <c r="V35" s="254"/>
      <c r="W35" s="254"/>
      <c r="X35" s="254"/>
      <c r="Y35" s="255"/>
      <c r="Z35" s="144"/>
      <c r="AA35" s="228"/>
      <c r="AB35" s="145"/>
      <c r="AC35" s="244"/>
      <c r="AD35" s="245"/>
      <c r="AE35" s="245"/>
      <c r="AF35" s="246"/>
      <c r="AG35" s="235"/>
      <c r="AH35" s="236"/>
      <c r="AI35" s="237"/>
      <c r="AJ35" s="144"/>
      <c r="AK35" s="228"/>
      <c r="AL35" s="145"/>
      <c r="AM35" s="253"/>
      <c r="AN35" s="254"/>
      <c r="AO35" s="254"/>
      <c r="AP35" s="254"/>
      <c r="AQ35" s="255"/>
      <c r="AR35" s="272"/>
      <c r="AS35" s="273"/>
      <c r="AT35" s="273"/>
      <c r="AU35" s="273"/>
      <c r="AV35" s="273"/>
      <c r="AW35" s="273"/>
      <c r="AX35" s="274"/>
      <c r="AY35" s="235"/>
      <c r="AZ35" s="236"/>
      <c r="BA35" s="237"/>
      <c r="BB35" s="190"/>
      <c r="BC35" s="191"/>
      <c r="BD35" s="191"/>
      <c r="BE35" s="191"/>
      <c r="BF35" s="191"/>
      <c r="BG35" s="191"/>
      <c r="BH35" s="191"/>
      <c r="BI35" s="191"/>
      <c r="BJ35" s="191"/>
      <c r="BK35" s="191"/>
      <c r="BL35" s="192"/>
    </row>
    <row r="36" spans="1:64" ht="15.75" thickBot="1" x14ac:dyDescent="0.3">
      <c r="A36" s="247"/>
      <c r="B36" s="248"/>
      <c r="C36" s="249"/>
      <c r="D36" s="247"/>
      <c r="E36" s="248"/>
      <c r="F36" s="248"/>
      <c r="G36" s="248"/>
      <c r="H36" s="248"/>
      <c r="I36" s="248"/>
      <c r="J36" s="248"/>
      <c r="K36" s="249"/>
      <c r="L36" s="247"/>
      <c r="M36" s="248"/>
      <c r="N36" s="249"/>
      <c r="O36" s="247"/>
      <c r="P36" s="248"/>
      <c r="Q36" s="249"/>
      <c r="R36" s="247"/>
      <c r="S36" s="248"/>
      <c r="T36" s="248"/>
      <c r="U36" s="248"/>
      <c r="V36" s="248"/>
      <c r="W36" s="248"/>
      <c r="X36" s="248"/>
      <c r="Y36" s="249"/>
      <c r="Z36" s="247"/>
      <c r="AA36" s="248"/>
      <c r="AB36" s="249"/>
      <c r="AC36" s="247"/>
      <c r="AD36" s="248"/>
      <c r="AE36" s="248"/>
      <c r="AF36" s="249"/>
      <c r="AG36" s="247"/>
      <c r="AH36" s="248"/>
      <c r="AI36" s="249"/>
      <c r="AJ36" s="247"/>
      <c r="AK36" s="248"/>
      <c r="AL36" s="249"/>
      <c r="AM36" s="247"/>
      <c r="AN36" s="248"/>
      <c r="AO36" s="248"/>
      <c r="AP36" s="248"/>
      <c r="AQ36" s="249"/>
      <c r="AR36" s="247"/>
      <c r="AS36" s="248"/>
      <c r="AT36" s="248"/>
      <c r="AU36" s="248"/>
      <c r="AV36" s="248"/>
      <c r="AW36" s="248"/>
      <c r="AX36" s="249"/>
      <c r="AY36" s="247"/>
      <c r="AZ36" s="248"/>
      <c r="BA36" s="249"/>
      <c r="BB36" s="257"/>
      <c r="BC36" s="258"/>
      <c r="BD36" s="258"/>
      <c r="BE36" s="258"/>
      <c r="BF36" s="258"/>
      <c r="BG36" s="258"/>
      <c r="BH36" s="258"/>
      <c r="BI36" s="258"/>
      <c r="BJ36" s="258"/>
      <c r="BK36" s="258"/>
      <c r="BL36" s="259"/>
    </row>
    <row r="37" spans="1:64" ht="15.75" thickBot="1" x14ac:dyDescent="0.3">
      <c r="A37" s="250"/>
      <c r="B37" s="251"/>
      <c r="C37" s="252"/>
      <c r="D37" s="250"/>
      <c r="E37" s="251"/>
      <c r="F37" s="251"/>
      <c r="G37" s="251"/>
      <c r="H37" s="251"/>
      <c r="I37" s="251"/>
      <c r="J37" s="251"/>
      <c r="K37" s="252"/>
      <c r="L37" s="250"/>
      <c r="M37" s="251"/>
      <c r="N37" s="252"/>
      <c r="O37" s="250"/>
      <c r="P37" s="251"/>
      <c r="Q37" s="252"/>
      <c r="R37" s="250"/>
      <c r="S37" s="251"/>
      <c r="T37" s="251"/>
      <c r="U37" s="251"/>
      <c r="V37" s="251"/>
      <c r="W37" s="251"/>
      <c r="X37" s="251"/>
      <c r="Y37" s="252"/>
      <c r="Z37" s="250"/>
      <c r="AA37" s="251"/>
      <c r="AB37" s="252"/>
      <c r="AC37" s="250"/>
      <c r="AD37" s="251"/>
      <c r="AE37" s="251"/>
      <c r="AF37" s="252"/>
      <c r="AG37" s="250"/>
      <c r="AH37" s="251"/>
      <c r="AI37" s="252"/>
      <c r="AJ37" s="250"/>
      <c r="AK37" s="251"/>
      <c r="AL37" s="252"/>
      <c r="AM37" s="250"/>
      <c r="AN37" s="251"/>
      <c r="AO37" s="251"/>
      <c r="AP37" s="251"/>
      <c r="AQ37" s="252"/>
      <c r="AR37" s="250"/>
      <c r="AS37" s="251"/>
      <c r="AT37" s="251"/>
      <c r="AU37" s="251"/>
      <c r="AV37" s="251"/>
      <c r="AW37" s="251"/>
      <c r="AX37" s="252"/>
      <c r="AY37" s="250"/>
      <c r="AZ37" s="251"/>
      <c r="BA37" s="252"/>
      <c r="BB37" s="257"/>
      <c r="BC37" s="258"/>
      <c r="BD37" s="258"/>
      <c r="BE37" s="258"/>
      <c r="BF37" s="258"/>
      <c r="BG37" s="258"/>
      <c r="BH37" s="258"/>
      <c r="BI37" s="258"/>
      <c r="BJ37" s="258"/>
      <c r="BK37" s="258"/>
      <c r="BL37" s="259"/>
    </row>
    <row r="38" spans="1:64" ht="15.75" thickBot="1" x14ac:dyDescent="0.3">
      <c r="A38" s="253"/>
      <c r="B38" s="254"/>
      <c r="C38" s="255"/>
      <c r="D38" s="253"/>
      <c r="E38" s="254"/>
      <c r="F38" s="254"/>
      <c r="G38" s="254"/>
      <c r="H38" s="254"/>
      <c r="I38" s="254"/>
      <c r="J38" s="254"/>
      <c r="K38" s="255"/>
      <c r="L38" s="253"/>
      <c r="M38" s="254"/>
      <c r="N38" s="255"/>
      <c r="O38" s="253"/>
      <c r="P38" s="254"/>
      <c r="Q38" s="255"/>
      <c r="R38" s="253"/>
      <c r="S38" s="254"/>
      <c r="T38" s="254"/>
      <c r="U38" s="254"/>
      <c r="V38" s="254"/>
      <c r="W38" s="254"/>
      <c r="X38" s="254"/>
      <c r="Y38" s="255"/>
      <c r="Z38" s="253"/>
      <c r="AA38" s="254"/>
      <c r="AB38" s="255"/>
      <c r="AC38" s="253"/>
      <c r="AD38" s="254"/>
      <c r="AE38" s="254"/>
      <c r="AF38" s="255"/>
      <c r="AG38" s="253"/>
      <c r="AH38" s="254"/>
      <c r="AI38" s="255"/>
      <c r="AJ38" s="253"/>
      <c r="AK38" s="254"/>
      <c r="AL38" s="255"/>
      <c r="AM38" s="253"/>
      <c r="AN38" s="254"/>
      <c r="AO38" s="254"/>
      <c r="AP38" s="254"/>
      <c r="AQ38" s="255"/>
      <c r="AR38" s="253"/>
      <c r="AS38" s="254"/>
      <c r="AT38" s="254"/>
      <c r="AU38" s="254"/>
      <c r="AV38" s="254"/>
      <c r="AW38" s="254"/>
      <c r="AX38" s="255"/>
      <c r="AY38" s="253"/>
      <c r="AZ38" s="254"/>
      <c r="BA38" s="255"/>
      <c r="BB38" s="257"/>
      <c r="BC38" s="258"/>
      <c r="BD38" s="258"/>
      <c r="BE38" s="258"/>
      <c r="BF38" s="258"/>
      <c r="BG38" s="258"/>
      <c r="BH38" s="258"/>
      <c r="BI38" s="258"/>
      <c r="BJ38" s="258"/>
      <c r="BK38" s="258"/>
      <c r="BL38" s="259"/>
    </row>
    <row r="39" spans="1:64" ht="15.75" thickBot="1" x14ac:dyDescent="0.3">
      <c r="A39" s="247"/>
      <c r="B39" s="248"/>
      <c r="C39" s="249"/>
      <c r="D39" s="247"/>
      <c r="E39" s="248"/>
      <c r="F39" s="248"/>
      <c r="G39" s="248"/>
      <c r="H39" s="248"/>
      <c r="I39" s="248"/>
      <c r="J39" s="248"/>
      <c r="K39" s="249"/>
      <c r="L39" s="247"/>
      <c r="M39" s="248"/>
      <c r="N39" s="249"/>
      <c r="O39" s="247"/>
      <c r="P39" s="248"/>
      <c r="Q39" s="249"/>
      <c r="R39" s="247"/>
      <c r="S39" s="248"/>
      <c r="T39" s="248"/>
      <c r="U39" s="248"/>
      <c r="V39" s="248"/>
      <c r="W39" s="248"/>
      <c r="X39" s="248"/>
      <c r="Y39" s="249"/>
      <c r="Z39" s="247"/>
      <c r="AA39" s="248"/>
      <c r="AB39" s="249"/>
      <c r="AC39" s="247"/>
      <c r="AD39" s="248"/>
      <c r="AE39" s="248"/>
      <c r="AF39" s="249"/>
      <c r="AG39" s="247"/>
      <c r="AH39" s="248"/>
      <c r="AI39" s="249"/>
      <c r="AJ39" s="247"/>
      <c r="AK39" s="248"/>
      <c r="AL39" s="249"/>
      <c r="AM39" s="247"/>
      <c r="AN39" s="248"/>
      <c r="AO39" s="248"/>
      <c r="AP39" s="248"/>
      <c r="AQ39" s="249"/>
      <c r="AR39" s="247"/>
      <c r="AS39" s="248"/>
      <c r="AT39" s="248"/>
      <c r="AU39" s="248"/>
      <c r="AV39" s="248"/>
      <c r="AW39" s="248"/>
      <c r="AX39" s="249"/>
      <c r="AY39" s="247"/>
      <c r="AZ39" s="248"/>
      <c r="BA39" s="249"/>
      <c r="BB39" s="257"/>
      <c r="BC39" s="258"/>
      <c r="BD39" s="258"/>
      <c r="BE39" s="258"/>
      <c r="BF39" s="258"/>
      <c r="BG39" s="258"/>
      <c r="BH39" s="258"/>
      <c r="BI39" s="258"/>
      <c r="BJ39" s="258"/>
      <c r="BK39" s="258"/>
      <c r="BL39" s="259"/>
    </row>
    <row r="40" spans="1:64" ht="15.75" thickBot="1" x14ac:dyDescent="0.3">
      <c r="A40" s="250"/>
      <c r="B40" s="251"/>
      <c r="C40" s="252"/>
      <c r="D40" s="250"/>
      <c r="E40" s="251"/>
      <c r="F40" s="251"/>
      <c r="G40" s="251"/>
      <c r="H40" s="251"/>
      <c r="I40" s="251"/>
      <c r="J40" s="251"/>
      <c r="K40" s="252"/>
      <c r="L40" s="250"/>
      <c r="M40" s="251"/>
      <c r="N40" s="252"/>
      <c r="O40" s="250"/>
      <c r="P40" s="251"/>
      <c r="Q40" s="252"/>
      <c r="R40" s="250"/>
      <c r="S40" s="251"/>
      <c r="T40" s="251"/>
      <c r="U40" s="251"/>
      <c r="V40" s="251"/>
      <c r="W40" s="251"/>
      <c r="X40" s="251"/>
      <c r="Y40" s="252"/>
      <c r="Z40" s="250"/>
      <c r="AA40" s="251"/>
      <c r="AB40" s="252"/>
      <c r="AC40" s="250"/>
      <c r="AD40" s="251"/>
      <c r="AE40" s="251"/>
      <c r="AF40" s="252"/>
      <c r="AG40" s="250"/>
      <c r="AH40" s="251"/>
      <c r="AI40" s="252"/>
      <c r="AJ40" s="250"/>
      <c r="AK40" s="251"/>
      <c r="AL40" s="252"/>
      <c r="AM40" s="250"/>
      <c r="AN40" s="251"/>
      <c r="AO40" s="251"/>
      <c r="AP40" s="251"/>
      <c r="AQ40" s="252"/>
      <c r="AR40" s="250"/>
      <c r="AS40" s="251"/>
      <c r="AT40" s="251"/>
      <c r="AU40" s="251"/>
      <c r="AV40" s="251"/>
      <c r="AW40" s="251"/>
      <c r="AX40" s="252"/>
      <c r="AY40" s="250"/>
      <c r="AZ40" s="251"/>
      <c r="BA40" s="252"/>
      <c r="BB40" s="257"/>
      <c r="BC40" s="258"/>
      <c r="BD40" s="258"/>
      <c r="BE40" s="258"/>
      <c r="BF40" s="258"/>
      <c r="BG40" s="258"/>
      <c r="BH40" s="258"/>
      <c r="BI40" s="258"/>
      <c r="BJ40" s="258"/>
      <c r="BK40" s="258"/>
      <c r="BL40" s="259"/>
    </row>
    <row r="41" spans="1:64" ht="15.75" thickBot="1" x14ac:dyDescent="0.3">
      <c r="A41" s="253"/>
      <c r="B41" s="254"/>
      <c r="C41" s="255"/>
      <c r="D41" s="253"/>
      <c r="E41" s="254"/>
      <c r="F41" s="254"/>
      <c r="G41" s="254"/>
      <c r="H41" s="254"/>
      <c r="I41" s="254"/>
      <c r="J41" s="254"/>
      <c r="K41" s="255"/>
      <c r="L41" s="253"/>
      <c r="M41" s="254"/>
      <c r="N41" s="255"/>
      <c r="O41" s="253"/>
      <c r="P41" s="254"/>
      <c r="Q41" s="255"/>
      <c r="R41" s="253"/>
      <c r="S41" s="254"/>
      <c r="T41" s="254"/>
      <c r="U41" s="254"/>
      <c r="V41" s="254"/>
      <c r="W41" s="254"/>
      <c r="X41" s="254"/>
      <c r="Y41" s="255"/>
      <c r="Z41" s="253"/>
      <c r="AA41" s="254"/>
      <c r="AB41" s="255"/>
      <c r="AC41" s="253"/>
      <c r="AD41" s="254"/>
      <c r="AE41" s="254"/>
      <c r="AF41" s="255"/>
      <c r="AG41" s="253"/>
      <c r="AH41" s="254"/>
      <c r="AI41" s="255"/>
      <c r="AJ41" s="253"/>
      <c r="AK41" s="254"/>
      <c r="AL41" s="255"/>
      <c r="AM41" s="253"/>
      <c r="AN41" s="254"/>
      <c r="AO41" s="254"/>
      <c r="AP41" s="254"/>
      <c r="AQ41" s="255"/>
      <c r="AR41" s="253"/>
      <c r="AS41" s="254"/>
      <c r="AT41" s="254"/>
      <c r="AU41" s="254"/>
      <c r="AV41" s="254"/>
      <c r="AW41" s="254"/>
      <c r="AX41" s="255"/>
      <c r="AY41" s="253"/>
      <c r="AZ41" s="254"/>
      <c r="BA41" s="255"/>
      <c r="BB41" s="257"/>
      <c r="BC41" s="258"/>
      <c r="BD41" s="258"/>
      <c r="BE41" s="258"/>
      <c r="BF41" s="258"/>
      <c r="BG41" s="258"/>
      <c r="BH41" s="258"/>
      <c r="BI41" s="258"/>
      <c r="BJ41" s="258"/>
      <c r="BK41" s="258"/>
      <c r="BL41" s="259"/>
    </row>
    <row r="42" spans="1:64" ht="15.75" thickBot="1" x14ac:dyDescent="0.3">
      <c r="A42" s="247"/>
      <c r="B42" s="248"/>
      <c r="C42" s="249"/>
      <c r="D42" s="247"/>
      <c r="E42" s="248"/>
      <c r="F42" s="248"/>
      <c r="G42" s="248"/>
      <c r="H42" s="248"/>
      <c r="I42" s="248"/>
      <c r="J42" s="248"/>
      <c r="K42" s="249"/>
      <c r="L42" s="247"/>
      <c r="M42" s="248"/>
      <c r="N42" s="249"/>
      <c r="O42" s="247"/>
      <c r="P42" s="248"/>
      <c r="Q42" s="249"/>
      <c r="R42" s="247"/>
      <c r="S42" s="248"/>
      <c r="T42" s="248"/>
      <c r="U42" s="248"/>
      <c r="V42" s="248"/>
      <c r="W42" s="248"/>
      <c r="X42" s="248"/>
      <c r="Y42" s="249"/>
      <c r="Z42" s="247"/>
      <c r="AA42" s="248"/>
      <c r="AB42" s="249"/>
      <c r="AC42" s="247"/>
      <c r="AD42" s="248"/>
      <c r="AE42" s="248"/>
      <c r="AF42" s="249"/>
      <c r="AG42" s="247"/>
      <c r="AH42" s="248"/>
      <c r="AI42" s="249"/>
      <c r="AJ42" s="247"/>
      <c r="AK42" s="248"/>
      <c r="AL42" s="249"/>
      <c r="AM42" s="247"/>
      <c r="AN42" s="248"/>
      <c r="AO42" s="248"/>
      <c r="AP42" s="248"/>
      <c r="AQ42" s="249"/>
      <c r="AR42" s="247"/>
      <c r="AS42" s="248"/>
      <c r="AT42" s="248"/>
      <c r="AU42" s="248"/>
      <c r="AV42" s="248"/>
      <c r="AW42" s="248"/>
      <c r="AX42" s="249"/>
      <c r="AY42" s="247"/>
      <c r="AZ42" s="248"/>
      <c r="BA42" s="249"/>
      <c r="BB42" s="257"/>
      <c r="BC42" s="258"/>
      <c r="BD42" s="258"/>
      <c r="BE42" s="258"/>
      <c r="BF42" s="258"/>
      <c r="BG42" s="258"/>
      <c r="BH42" s="258"/>
      <c r="BI42" s="258"/>
      <c r="BJ42" s="258"/>
      <c r="BK42" s="258"/>
      <c r="BL42" s="259"/>
    </row>
    <row r="43" spans="1:64" ht="15.75" thickBot="1" x14ac:dyDescent="0.3">
      <c r="A43" s="250"/>
      <c r="B43" s="251"/>
      <c r="C43" s="252"/>
      <c r="D43" s="250"/>
      <c r="E43" s="251"/>
      <c r="F43" s="251"/>
      <c r="G43" s="251"/>
      <c r="H43" s="251"/>
      <c r="I43" s="251"/>
      <c r="J43" s="251"/>
      <c r="K43" s="252"/>
      <c r="L43" s="250"/>
      <c r="M43" s="251"/>
      <c r="N43" s="252"/>
      <c r="O43" s="250"/>
      <c r="P43" s="251"/>
      <c r="Q43" s="252"/>
      <c r="R43" s="250"/>
      <c r="S43" s="251"/>
      <c r="T43" s="251"/>
      <c r="U43" s="251"/>
      <c r="V43" s="251"/>
      <c r="W43" s="251"/>
      <c r="X43" s="251"/>
      <c r="Y43" s="252"/>
      <c r="Z43" s="250"/>
      <c r="AA43" s="251"/>
      <c r="AB43" s="252"/>
      <c r="AC43" s="250"/>
      <c r="AD43" s="251"/>
      <c r="AE43" s="251"/>
      <c r="AF43" s="252"/>
      <c r="AG43" s="250"/>
      <c r="AH43" s="251"/>
      <c r="AI43" s="252"/>
      <c r="AJ43" s="250"/>
      <c r="AK43" s="251"/>
      <c r="AL43" s="252"/>
      <c r="AM43" s="250"/>
      <c r="AN43" s="251"/>
      <c r="AO43" s="251"/>
      <c r="AP43" s="251"/>
      <c r="AQ43" s="252"/>
      <c r="AR43" s="250"/>
      <c r="AS43" s="251"/>
      <c r="AT43" s="251"/>
      <c r="AU43" s="251"/>
      <c r="AV43" s="251"/>
      <c r="AW43" s="251"/>
      <c r="AX43" s="252"/>
      <c r="AY43" s="250"/>
      <c r="AZ43" s="251"/>
      <c r="BA43" s="252"/>
      <c r="BB43" s="257"/>
      <c r="BC43" s="258"/>
      <c r="BD43" s="258"/>
      <c r="BE43" s="258"/>
      <c r="BF43" s="258"/>
      <c r="BG43" s="258"/>
      <c r="BH43" s="258"/>
      <c r="BI43" s="258"/>
      <c r="BJ43" s="258"/>
      <c r="BK43" s="258"/>
      <c r="BL43" s="259"/>
    </row>
    <row r="44" spans="1:64" ht="15.75" thickBot="1" x14ac:dyDescent="0.3">
      <c r="A44" s="253"/>
      <c r="B44" s="254"/>
      <c r="C44" s="255"/>
      <c r="D44" s="253"/>
      <c r="E44" s="254"/>
      <c r="F44" s="254"/>
      <c r="G44" s="254"/>
      <c r="H44" s="254"/>
      <c r="I44" s="254"/>
      <c r="J44" s="254"/>
      <c r="K44" s="255"/>
      <c r="L44" s="253"/>
      <c r="M44" s="254"/>
      <c r="N44" s="255"/>
      <c r="O44" s="253"/>
      <c r="P44" s="254"/>
      <c r="Q44" s="255"/>
      <c r="R44" s="253"/>
      <c r="S44" s="254"/>
      <c r="T44" s="254"/>
      <c r="U44" s="254"/>
      <c r="V44" s="254"/>
      <c r="W44" s="254"/>
      <c r="X44" s="254"/>
      <c r="Y44" s="255"/>
      <c r="Z44" s="253"/>
      <c r="AA44" s="254"/>
      <c r="AB44" s="255"/>
      <c r="AC44" s="253"/>
      <c r="AD44" s="254"/>
      <c r="AE44" s="254"/>
      <c r="AF44" s="255"/>
      <c r="AG44" s="253"/>
      <c r="AH44" s="254"/>
      <c r="AI44" s="255"/>
      <c r="AJ44" s="253"/>
      <c r="AK44" s="254"/>
      <c r="AL44" s="255"/>
      <c r="AM44" s="253"/>
      <c r="AN44" s="254"/>
      <c r="AO44" s="254"/>
      <c r="AP44" s="254"/>
      <c r="AQ44" s="255"/>
      <c r="AR44" s="253"/>
      <c r="AS44" s="254"/>
      <c r="AT44" s="254"/>
      <c r="AU44" s="254"/>
      <c r="AV44" s="254"/>
      <c r="AW44" s="254"/>
      <c r="AX44" s="255"/>
      <c r="AY44" s="253"/>
      <c r="AZ44" s="254"/>
      <c r="BA44" s="255"/>
      <c r="BB44" s="257"/>
      <c r="BC44" s="258"/>
      <c r="BD44" s="258"/>
      <c r="BE44" s="258"/>
      <c r="BF44" s="258"/>
      <c r="BG44" s="258"/>
      <c r="BH44" s="258"/>
      <c r="BI44" s="258"/>
      <c r="BJ44" s="258"/>
      <c r="BK44" s="258"/>
      <c r="BL44" s="259"/>
    </row>
    <row r="45" spans="1:64" ht="15.75" thickBot="1" x14ac:dyDescent="0.3">
      <c r="A45" s="247"/>
      <c r="B45" s="248"/>
      <c r="C45" s="249"/>
      <c r="D45" s="247"/>
      <c r="E45" s="248"/>
      <c r="F45" s="248"/>
      <c r="G45" s="248"/>
      <c r="H45" s="248"/>
      <c r="I45" s="248"/>
      <c r="J45" s="248"/>
      <c r="K45" s="249"/>
      <c r="L45" s="247"/>
      <c r="M45" s="248"/>
      <c r="N45" s="249"/>
      <c r="O45" s="247"/>
      <c r="P45" s="248"/>
      <c r="Q45" s="249"/>
      <c r="R45" s="247"/>
      <c r="S45" s="248"/>
      <c r="T45" s="248"/>
      <c r="U45" s="248"/>
      <c r="V45" s="248"/>
      <c r="W45" s="248"/>
      <c r="X45" s="248"/>
      <c r="Y45" s="249"/>
      <c r="Z45" s="247"/>
      <c r="AA45" s="248"/>
      <c r="AB45" s="249"/>
      <c r="AC45" s="247"/>
      <c r="AD45" s="248"/>
      <c r="AE45" s="248"/>
      <c r="AF45" s="249"/>
      <c r="AG45" s="247"/>
      <c r="AH45" s="248"/>
      <c r="AI45" s="249"/>
      <c r="AJ45" s="247"/>
      <c r="AK45" s="248"/>
      <c r="AL45" s="249"/>
      <c r="AM45" s="247"/>
      <c r="AN45" s="248"/>
      <c r="AO45" s="248"/>
      <c r="AP45" s="248"/>
      <c r="AQ45" s="249"/>
      <c r="AR45" s="247"/>
      <c r="AS45" s="248"/>
      <c r="AT45" s="248"/>
      <c r="AU45" s="248"/>
      <c r="AV45" s="248"/>
      <c r="AW45" s="248"/>
      <c r="AX45" s="249"/>
      <c r="AY45" s="247"/>
      <c r="AZ45" s="248"/>
      <c r="BA45" s="249"/>
      <c r="BB45" s="257"/>
      <c r="BC45" s="258"/>
      <c r="BD45" s="258"/>
      <c r="BE45" s="258"/>
      <c r="BF45" s="258"/>
      <c r="BG45" s="258"/>
      <c r="BH45" s="258"/>
      <c r="BI45" s="258"/>
      <c r="BJ45" s="258"/>
      <c r="BK45" s="258"/>
      <c r="BL45" s="259"/>
    </row>
    <row r="46" spans="1:64" ht="15.75" thickBot="1" x14ac:dyDescent="0.3">
      <c r="A46" s="250"/>
      <c r="B46" s="251"/>
      <c r="C46" s="252"/>
      <c r="D46" s="250"/>
      <c r="E46" s="251"/>
      <c r="F46" s="251"/>
      <c r="G46" s="251"/>
      <c r="H46" s="251"/>
      <c r="I46" s="251"/>
      <c r="J46" s="251"/>
      <c r="K46" s="252"/>
      <c r="L46" s="250"/>
      <c r="M46" s="251"/>
      <c r="N46" s="252"/>
      <c r="O46" s="250"/>
      <c r="P46" s="251"/>
      <c r="Q46" s="252"/>
      <c r="R46" s="250"/>
      <c r="S46" s="251"/>
      <c r="T46" s="251"/>
      <c r="U46" s="251"/>
      <c r="V46" s="251"/>
      <c r="W46" s="251"/>
      <c r="X46" s="251"/>
      <c r="Y46" s="252"/>
      <c r="Z46" s="250"/>
      <c r="AA46" s="251"/>
      <c r="AB46" s="252"/>
      <c r="AC46" s="250"/>
      <c r="AD46" s="251"/>
      <c r="AE46" s="251"/>
      <c r="AF46" s="252"/>
      <c r="AG46" s="250"/>
      <c r="AH46" s="251"/>
      <c r="AI46" s="252"/>
      <c r="AJ46" s="250"/>
      <c r="AK46" s="251"/>
      <c r="AL46" s="252"/>
      <c r="AM46" s="250"/>
      <c r="AN46" s="251"/>
      <c r="AO46" s="251"/>
      <c r="AP46" s="251"/>
      <c r="AQ46" s="252"/>
      <c r="AR46" s="250"/>
      <c r="AS46" s="251"/>
      <c r="AT46" s="251"/>
      <c r="AU46" s="251"/>
      <c r="AV46" s="251"/>
      <c r="AW46" s="251"/>
      <c r="AX46" s="252"/>
      <c r="AY46" s="250"/>
      <c r="AZ46" s="251"/>
      <c r="BA46" s="252"/>
      <c r="BB46" s="257"/>
      <c r="BC46" s="258"/>
      <c r="BD46" s="258"/>
      <c r="BE46" s="258"/>
      <c r="BF46" s="258"/>
      <c r="BG46" s="258"/>
      <c r="BH46" s="258"/>
      <c r="BI46" s="258"/>
      <c r="BJ46" s="258"/>
      <c r="BK46" s="258"/>
      <c r="BL46" s="259"/>
    </row>
    <row r="47" spans="1:64" ht="15.75" thickBot="1" x14ac:dyDescent="0.3">
      <c r="A47" s="253"/>
      <c r="B47" s="254"/>
      <c r="C47" s="255"/>
      <c r="D47" s="253"/>
      <c r="E47" s="254"/>
      <c r="F47" s="254"/>
      <c r="G47" s="254"/>
      <c r="H47" s="254"/>
      <c r="I47" s="254"/>
      <c r="J47" s="254"/>
      <c r="K47" s="255"/>
      <c r="L47" s="253"/>
      <c r="M47" s="254"/>
      <c r="N47" s="255"/>
      <c r="O47" s="253"/>
      <c r="P47" s="254"/>
      <c r="Q47" s="255"/>
      <c r="R47" s="253"/>
      <c r="S47" s="254"/>
      <c r="T47" s="254"/>
      <c r="U47" s="254"/>
      <c r="V47" s="254"/>
      <c r="W47" s="254"/>
      <c r="X47" s="254"/>
      <c r="Y47" s="255"/>
      <c r="Z47" s="253"/>
      <c r="AA47" s="254"/>
      <c r="AB47" s="255"/>
      <c r="AC47" s="253"/>
      <c r="AD47" s="254"/>
      <c r="AE47" s="254"/>
      <c r="AF47" s="255"/>
      <c r="AG47" s="253"/>
      <c r="AH47" s="254"/>
      <c r="AI47" s="255"/>
      <c r="AJ47" s="253"/>
      <c r="AK47" s="254"/>
      <c r="AL47" s="255"/>
      <c r="AM47" s="253"/>
      <c r="AN47" s="254"/>
      <c r="AO47" s="254"/>
      <c r="AP47" s="254"/>
      <c r="AQ47" s="255"/>
      <c r="AR47" s="253"/>
      <c r="AS47" s="254"/>
      <c r="AT47" s="254"/>
      <c r="AU47" s="254"/>
      <c r="AV47" s="254"/>
      <c r="AW47" s="254"/>
      <c r="AX47" s="255"/>
      <c r="AY47" s="253"/>
      <c r="AZ47" s="254"/>
      <c r="BA47" s="255"/>
      <c r="BB47" s="257"/>
      <c r="BC47" s="258"/>
      <c r="BD47" s="258"/>
      <c r="BE47" s="258"/>
      <c r="BF47" s="258"/>
      <c r="BG47" s="258"/>
      <c r="BH47" s="258"/>
      <c r="BI47" s="258"/>
      <c r="BJ47" s="258"/>
      <c r="BK47" s="258"/>
      <c r="BL47" s="259"/>
    </row>
    <row r="48" spans="1:64" ht="15.75" thickBot="1" x14ac:dyDescent="0.3">
      <c r="A48" s="247"/>
      <c r="B48" s="248"/>
      <c r="C48" s="249"/>
      <c r="D48" s="247"/>
      <c r="E48" s="248"/>
      <c r="F48" s="248"/>
      <c r="G48" s="248"/>
      <c r="H48" s="248"/>
      <c r="I48" s="248"/>
      <c r="J48" s="248"/>
      <c r="K48" s="249"/>
      <c r="L48" s="247"/>
      <c r="M48" s="248"/>
      <c r="N48" s="249"/>
      <c r="O48" s="247"/>
      <c r="P48" s="248"/>
      <c r="Q48" s="249"/>
      <c r="R48" s="247"/>
      <c r="S48" s="248"/>
      <c r="T48" s="248"/>
      <c r="U48" s="248"/>
      <c r="V48" s="248"/>
      <c r="W48" s="248"/>
      <c r="X48" s="248"/>
      <c r="Y48" s="249"/>
      <c r="Z48" s="247"/>
      <c r="AA48" s="248"/>
      <c r="AB48" s="249"/>
      <c r="AC48" s="247"/>
      <c r="AD48" s="248"/>
      <c r="AE48" s="248"/>
      <c r="AF48" s="249"/>
      <c r="AG48" s="247"/>
      <c r="AH48" s="248"/>
      <c r="AI48" s="249"/>
      <c r="AJ48" s="247"/>
      <c r="AK48" s="248"/>
      <c r="AL48" s="249"/>
      <c r="AM48" s="247"/>
      <c r="AN48" s="248"/>
      <c r="AO48" s="248"/>
      <c r="AP48" s="248"/>
      <c r="AQ48" s="249"/>
      <c r="AR48" s="247"/>
      <c r="AS48" s="248"/>
      <c r="AT48" s="248"/>
      <c r="AU48" s="248"/>
      <c r="AV48" s="248"/>
      <c r="AW48" s="248"/>
      <c r="AX48" s="249"/>
      <c r="AY48" s="247"/>
      <c r="AZ48" s="248"/>
      <c r="BA48" s="249"/>
      <c r="BB48" s="257"/>
      <c r="BC48" s="258"/>
      <c r="BD48" s="258"/>
      <c r="BE48" s="258"/>
      <c r="BF48" s="258"/>
      <c r="BG48" s="258"/>
      <c r="BH48" s="258"/>
      <c r="BI48" s="258"/>
      <c r="BJ48" s="258"/>
      <c r="BK48" s="258"/>
      <c r="BL48" s="259"/>
    </row>
    <row r="49" spans="1:64" ht="15.75" thickBot="1" x14ac:dyDescent="0.3">
      <c r="A49" s="250"/>
      <c r="B49" s="251"/>
      <c r="C49" s="252"/>
      <c r="D49" s="250"/>
      <c r="E49" s="251"/>
      <c r="F49" s="251"/>
      <c r="G49" s="251"/>
      <c r="H49" s="251"/>
      <c r="I49" s="251"/>
      <c r="J49" s="251"/>
      <c r="K49" s="252"/>
      <c r="L49" s="250"/>
      <c r="M49" s="251"/>
      <c r="N49" s="252"/>
      <c r="O49" s="250"/>
      <c r="P49" s="251"/>
      <c r="Q49" s="252"/>
      <c r="R49" s="250"/>
      <c r="S49" s="251"/>
      <c r="T49" s="251"/>
      <c r="U49" s="251"/>
      <c r="V49" s="251"/>
      <c r="W49" s="251"/>
      <c r="X49" s="251"/>
      <c r="Y49" s="252"/>
      <c r="Z49" s="250"/>
      <c r="AA49" s="251"/>
      <c r="AB49" s="252"/>
      <c r="AC49" s="250"/>
      <c r="AD49" s="251"/>
      <c r="AE49" s="251"/>
      <c r="AF49" s="252"/>
      <c r="AG49" s="250"/>
      <c r="AH49" s="251"/>
      <c r="AI49" s="252"/>
      <c r="AJ49" s="250"/>
      <c r="AK49" s="251"/>
      <c r="AL49" s="252"/>
      <c r="AM49" s="250"/>
      <c r="AN49" s="251"/>
      <c r="AO49" s="251"/>
      <c r="AP49" s="251"/>
      <c r="AQ49" s="252"/>
      <c r="AR49" s="250"/>
      <c r="AS49" s="251"/>
      <c r="AT49" s="251"/>
      <c r="AU49" s="251"/>
      <c r="AV49" s="251"/>
      <c r="AW49" s="251"/>
      <c r="AX49" s="252"/>
      <c r="AY49" s="250"/>
      <c r="AZ49" s="251"/>
      <c r="BA49" s="252"/>
      <c r="BB49" s="257"/>
      <c r="BC49" s="258"/>
      <c r="BD49" s="258"/>
      <c r="BE49" s="258"/>
      <c r="BF49" s="258"/>
      <c r="BG49" s="258"/>
      <c r="BH49" s="258"/>
      <c r="BI49" s="258"/>
      <c r="BJ49" s="258"/>
      <c r="BK49" s="258"/>
      <c r="BL49" s="259"/>
    </row>
    <row r="50" spans="1:64" ht="15.75" thickBot="1" x14ac:dyDescent="0.3">
      <c r="A50" s="253"/>
      <c r="B50" s="254"/>
      <c r="C50" s="255"/>
      <c r="D50" s="253"/>
      <c r="E50" s="254"/>
      <c r="F50" s="254"/>
      <c r="G50" s="254"/>
      <c r="H50" s="254"/>
      <c r="I50" s="254"/>
      <c r="J50" s="254"/>
      <c r="K50" s="255"/>
      <c r="L50" s="253"/>
      <c r="M50" s="254"/>
      <c r="N50" s="255"/>
      <c r="O50" s="253"/>
      <c r="P50" s="254"/>
      <c r="Q50" s="255"/>
      <c r="R50" s="253"/>
      <c r="S50" s="254"/>
      <c r="T50" s="254"/>
      <c r="U50" s="254"/>
      <c r="V50" s="254"/>
      <c r="W50" s="254"/>
      <c r="X50" s="254"/>
      <c r="Y50" s="255"/>
      <c r="Z50" s="253"/>
      <c r="AA50" s="254"/>
      <c r="AB50" s="255"/>
      <c r="AC50" s="253"/>
      <c r="AD50" s="254"/>
      <c r="AE50" s="254"/>
      <c r="AF50" s="255"/>
      <c r="AG50" s="253"/>
      <c r="AH50" s="254"/>
      <c r="AI50" s="255"/>
      <c r="AJ50" s="253"/>
      <c r="AK50" s="254"/>
      <c r="AL50" s="255"/>
      <c r="AM50" s="253"/>
      <c r="AN50" s="254"/>
      <c r="AO50" s="254"/>
      <c r="AP50" s="254"/>
      <c r="AQ50" s="255"/>
      <c r="AR50" s="253"/>
      <c r="AS50" s="254"/>
      <c r="AT50" s="254"/>
      <c r="AU50" s="254"/>
      <c r="AV50" s="254"/>
      <c r="AW50" s="254"/>
      <c r="AX50" s="255"/>
      <c r="AY50" s="253"/>
      <c r="AZ50" s="254"/>
      <c r="BA50" s="255"/>
      <c r="BB50" s="257"/>
      <c r="BC50" s="258"/>
      <c r="BD50" s="258"/>
      <c r="BE50" s="258"/>
      <c r="BF50" s="258"/>
      <c r="BG50" s="258"/>
      <c r="BH50" s="258"/>
      <c r="BI50" s="258"/>
      <c r="BJ50" s="258"/>
      <c r="BK50" s="258"/>
      <c r="BL50" s="259"/>
    </row>
    <row r="51" spans="1:64" ht="15.75" thickBot="1" x14ac:dyDescent="0.3">
      <c r="A51" s="247"/>
      <c r="B51" s="248"/>
      <c r="C51" s="249"/>
      <c r="D51" s="247"/>
      <c r="E51" s="248"/>
      <c r="F51" s="248"/>
      <c r="G51" s="248"/>
      <c r="H51" s="248"/>
      <c r="I51" s="248"/>
      <c r="J51" s="248"/>
      <c r="K51" s="249"/>
      <c r="L51" s="247"/>
      <c r="M51" s="248"/>
      <c r="N51" s="249"/>
      <c r="O51" s="247"/>
      <c r="P51" s="248"/>
      <c r="Q51" s="249"/>
      <c r="R51" s="247"/>
      <c r="S51" s="248"/>
      <c r="T51" s="248"/>
      <c r="U51" s="248"/>
      <c r="V51" s="248"/>
      <c r="W51" s="248"/>
      <c r="X51" s="248"/>
      <c r="Y51" s="249"/>
      <c r="Z51" s="247"/>
      <c r="AA51" s="248"/>
      <c r="AB51" s="249"/>
      <c r="AC51" s="247"/>
      <c r="AD51" s="248"/>
      <c r="AE51" s="248"/>
      <c r="AF51" s="249"/>
      <c r="AG51" s="247"/>
      <c r="AH51" s="248"/>
      <c r="AI51" s="249"/>
      <c r="AJ51" s="247"/>
      <c r="AK51" s="248"/>
      <c r="AL51" s="249"/>
      <c r="AM51" s="247"/>
      <c r="AN51" s="248"/>
      <c r="AO51" s="248"/>
      <c r="AP51" s="248"/>
      <c r="AQ51" s="249"/>
      <c r="AR51" s="247"/>
      <c r="AS51" s="248"/>
      <c r="AT51" s="248"/>
      <c r="AU51" s="248"/>
      <c r="AV51" s="248"/>
      <c r="AW51" s="248"/>
      <c r="AX51" s="249"/>
      <c r="AY51" s="247"/>
      <c r="AZ51" s="248"/>
      <c r="BA51" s="249"/>
      <c r="BB51" s="257"/>
      <c r="BC51" s="258"/>
      <c r="BD51" s="258"/>
      <c r="BE51" s="258"/>
      <c r="BF51" s="258"/>
      <c r="BG51" s="258"/>
      <c r="BH51" s="258"/>
      <c r="BI51" s="258"/>
      <c r="BJ51" s="258"/>
      <c r="BK51" s="258"/>
      <c r="BL51" s="259"/>
    </row>
    <row r="52" spans="1:64" ht="15.75" thickBot="1" x14ac:dyDescent="0.3">
      <c r="A52" s="250"/>
      <c r="B52" s="251"/>
      <c r="C52" s="252"/>
      <c r="D52" s="250"/>
      <c r="E52" s="251"/>
      <c r="F52" s="251"/>
      <c r="G52" s="251"/>
      <c r="H52" s="251"/>
      <c r="I52" s="251"/>
      <c r="J52" s="251"/>
      <c r="K52" s="252"/>
      <c r="L52" s="250"/>
      <c r="M52" s="251"/>
      <c r="N52" s="252"/>
      <c r="O52" s="250"/>
      <c r="P52" s="251"/>
      <c r="Q52" s="252"/>
      <c r="R52" s="250"/>
      <c r="S52" s="251"/>
      <c r="T52" s="251"/>
      <c r="U52" s="251"/>
      <c r="V52" s="251"/>
      <c r="W52" s="251"/>
      <c r="X52" s="251"/>
      <c r="Y52" s="252"/>
      <c r="Z52" s="250"/>
      <c r="AA52" s="251"/>
      <c r="AB52" s="252"/>
      <c r="AC52" s="250"/>
      <c r="AD52" s="251"/>
      <c r="AE52" s="251"/>
      <c r="AF52" s="252"/>
      <c r="AG52" s="250"/>
      <c r="AH52" s="251"/>
      <c r="AI52" s="252"/>
      <c r="AJ52" s="250"/>
      <c r="AK52" s="251"/>
      <c r="AL52" s="252"/>
      <c r="AM52" s="250"/>
      <c r="AN52" s="251"/>
      <c r="AO52" s="251"/>
      <c r="AP52" s="251"/>
      <c r="AQ52" s="252"/>
      <c r="AR52" s="250"/>
      <c r="AS52" s="251"/>
      <c r="AT52" s="251"/>
      <c r="AU52" s="251"/>
      <c r="AV52" s="251"/>
      <c r="AW52" s="251"/>
      <c r="AX52" s="252"/>
      <c r="AY52" s="250"/>
      <c r="AZ52" s="251"/>
      <c r="BA52" s="252"/>
      <c r="BB52" s="257"/>
      <c r="BC52" s="258"/>
      <c r="BD52" s="258"/>
      <c r="BE52" s="258"/>
      <c r="BF52" s="258"/>
      <c r="BG52" s="258"/>
      <c r="BH52" s="258"/>
      <c r="BI52" s="258"/>
      <c r="BJ52" s="258"/>
      <c r="BK52" s="258"/>
      <c r="BL52" s="259"/>
    </row>
    <row r="53" spans="1:64" ht="15.75" thickBot="1" x14ac:dyDescent="0.3">
      <c r="A53" s="253"/>
      <c r="B53" s="254"/>
      <c r="C53" s="255"/>
      <c r="D53" s="253"/>
      <c r="E53" s="254"/>
      <c r="F53" s="254"/>
      <c r="G53" s="254"/>
      <c r="H53" s="254"/>
      <c r="I53" s="254"/>
      <c r="J53" s="254"/>
      <c r="K53" s="255"/>
      <c r="L53" s="253"/>
      <c r="M53" s="254"/>
      <c r="N53" s="255"/>
      <c r="O53" s="253"/>
      <c r="P53" s="254"/>
      <c r="Q53" s="255"/>
      <c r="R53" s="253"/>
      <c r="S53" s="254"/>
      <c r="T53" s="254"/>
      <c r="U53" s="254"/>
      <c r="V53" s="254"/>
      <c r="W53" s="254"/>
      <c r="X53" s="254"/>
      <c r="Y53" s="255"/>
      <c r="Z53" s="253"/>
      <c r="AA53" s="254"/>
      <c r="AB53" s="255"/>
      <c r="AC53" s="253"/>
      <c r="AD53" s="254"/>
      <c r="AE53" s="254"/>
      <c r="AF53" s="255"/>
      <c r="AG53" s="253"/>
      <c r="AH53" s="254"/>
      <c r="AI53" s="255"/>
      <c r="AJ53" s="253"/>
      <c r="AK53" s="254"/>
      <c r="AL53" s="255"/>
      <c r="AM53" s="253"/>
      <c r="AN53" s="254"/>
      <c r="AO53" s="254"/>
      <c r="AP53" s="254"/>
      <c r="AQ53" s="255"/>
      <c r="AR53" s="253"/>
      <c r="AS53" s="254"/>
      <c r="AT53" s="254"/>
      <c r="AU53" s="254"/>
      <c r="AV53" s="254"/>
      <c r="AW53" s="254"/>
      <c r="AX53" s="255"/>
      <c r="AY53" s="253"/>
      <c r="AZ53" s="254"/>
      <c r="BA53" s="255"/>
      <c r="BB53" s="257"/>
      <c r="BC53" s="258"/>
      <c r="BD53" s="258"/>
      <c r="BE53" s="258"/>
      <c r="BF53" s="258"/>
      <c r="BG53" s="258"/>
      <c r="BH53" s="258"/>
      <c r="BI53" s="258"/>
      <c r="BJ53" s="258"/>
      <c r="BK53" s="258"/>
      <c r="BL53" s="259"/>
    </row>
    <row r="54" spans="1:64" ht="15.75" thickBot="1" x14ac:dyDescent="0.3">
      <c r="A54" s="247"/>
      <c r="B54" s="248"/>
      <c r="C54" s="249"/>
      <c r="D54" s="247"/>
      <c r="E54" s="248"/>
      <c r="F54" s="248"/>
      <c r="G54" s="248"/>
      <c r="H54" s="248"/>
      <c r="I54" s="248"/>
      <c r="J54" s="248"/>
      <c r="K54" s="249"/>
      <c r="L54" s="247"/>
      <c r="M54" s="248"/>
      <c r="N54" s="249"/>
      <c r="O54" s="247"/>
      <c r="P54" s="248"/>
      <c r="Q54" s="249"/>
      <c r="R54" s="247"/>
      <c r="S54" s="248"/>
      <c r="T54" s="248"/>
      <c r="U54" s="248"/>
      <c r="V54" s="248"/>
      <c r="W54" s="248"/>
      <c r="X54" s="248"/>
      <c r="Y54" s="249"/>
      <c r="Z54" s="247"/>
      <c r="AA54" s="248"/>
      <c r="AB54" s="249"/>
      <c r="AC54" s="247"/>
      <c r="AD54" s="248"/>
      <c r="AE54" s="248"/>
      <c r="AF54" s="249"/>
      <c r="AG54" s="247"/>
      <c r="AH54" s="248"/>
      <c r="AI54" s="249"/>
      <c r="AJ54" s="247"/>
      <c r="AK54" s="248"/>
      <c r="AL54" s="249"/>
      <c r="AM54" s="247"/>
      <c r="AN54" s="248"/>
      <c r="AO54" s="248"/>
      <c r="AP54" s="248"/>
      <c r="AQ54" s="249"/>
      <c r="AR54" s="247"/>
      <c r="AS54" s="248"/>
      <c r="AT54" s="248"/>
      <c r="AU54" s="248"/>
      <c r="AV54" s="248"/>
      <c r="AW54" s="248"/>
      <c r="AX54" s="249"/>
      <c r="AY54" s="247"/>
      <c r="AZ54" s="248"/>
      <c r="BA54" s="249"/>
      <c r="BB54" s="257"/>
      <c r="BC54" s="258"/>
      <c r="BD54" s="258"/>
      <c r="BE54" s="258"/>
      <c r="BF54" s="258"/>
      <c r="BG54" s="258"/>
      <c r="BH54" s="258"/>
      <c r="BI54" s="258"/>
      <c r="BJ54" s="258"/>
      <c r="BK54" s="258"/>
      <c r="BL54" s="259"/>
    </row>
    <row r="55" spans="1:64" ht="15.75" thickBot="1" x14ac:dyDescent="0.3">
      <c r="A55" s="250"/>
      <c r="B55" s="251"/>
      <c r="C55" s="252"/>
      <c r="D55" s="250"/>
      <c r="E55" s="251"/>
      <c r="F55" s="251"/>
      <c r="G55" s="251"/>
      <c r="H55" s="251"/>
      <c r="I55" s="251"/>
      <c r="J55" s="251"/>
      <c r="K55" s="252"/>
      <c r="L55" s="250"/>
      <c r="M55" s="251"/>
      <c r="N55" s="252"/>
      <c r="O55" s="250"/>
      <c r="P55" s="251"/>
      <c r="Q55" s="252"/>
      <c r="R55" s="250"/>
      <c r="S55" s="251"/>
      <c r="T55" s="251"/>
      <c r="U55" s="251"/>
      <c r="V55" s="251"/>
      <c r="W55" s="251"/>
      <c r="X55" s="251"/>
      <c r="Y55" s="252"/>
      <c r="Z55" s="250"/>
      <c r="AA55" s="251"/>
      <c r="AB55" s="252"/>
      <c r="AC55" s="250"/>
      <c r="AD55" s="251"/>
      <c r="AE55" s="251"/>
      <c r="AF55" s="252"/>
      <c r="AG55" s="250"/>
      <c r="AH55" s="251"/>
      <c r="AI55" s="252"/>
      <c r="AJ55" s="250"/>
      <c r="AK55" s="251"/>
      <c r="AL55" s="252"/>
      <c r="AM55" s="250"/>
      <c r="AN55" s="251"/>
      <c r="AO55" s="251"/>
      <c r="AP55" s="251"/>
      <c r="AQ55" s="252"/>
      <c r="AR55" s="250"/>
      <c r="AS55" s="251"/>
      <c r="AT55" s="251"/>
      <c r="AU55" s="251"/>
      <c r="AV55" s="251"/>
      <c r="AW55" s="251"/>
      <c r="AX55" s="252"/>
      <c r="AY55" s="250"/>
      <c r="AZ55" s="251"/>
      <c r="BA55" s="252"/>
      <c r="BB55" s="257"/>
      <c r="BC55" s="258"/>
      <c r="BD55" s="258"/>
      <c r="BE55" s="258"/>
      <c r="BF55" s="258"/>
      <c r="BG55" s="258"/>
      <c r="BH55" s="258"/>
      <c r="BI55" s="258"/>
      <c r="BJ55" s="258"/>
      <c r="BK55" s="258"/>
      <c r="BL55" s="259"/>
    </row>
    <row r="56" spans="1:64" ht="15.75" thickBot="1" x14ac:dyDescent="0.3">
      <c r="A56" s="253"/>
      <c r="B56" s="254"/>
      <c r="C56" s="255"/>
      <c r="D56" s="253"/>
      <c r="E56" s="254"/>
      <c r="F56" s="254"/>
      <c r="G56" s="254"/>
      <c r="H56" s="254"/>
      <c r="I56" s="254"/>
      <c r="J56" s="254"/>
      <c r="K56" s="255"/>
      <c r="L56" s="253"/>
      <c r="M56" s="254"/>
      <c r="N56" s="255"/>
      <c r="O56" s="253"/>
      <c r="P56" s="254"/>
      <c r="Q56" s="255"/>
      <c r="R56" s="253"/>
      <c r="S56" s="254"/>
      <c r="T56" s="254"/>
      <c r="U56" s="254"/>
      <c r="V56" s="254"/>
      <c r="W56" s="254"/>
      <c r="X56" s="254"/>
      <c r="Y56" s="255"/>
      <c r="Z56" s="253"/>
      <c r="AA56" s="254"/>
      <c r="AB56" s="255"/>
      <c r="AC56" s="253"/>
      <c r="AD56" s="254"/>
      <c r="AE56" s="254"/>
      <c r="AF56" s="255"/>
      <c r="AG56" s="253"/>
      <c r="AH56" s="254"/>
      <c r="AI56" s="255"/>
      <c r="AJ56" s="253"/>
      <c r="AK56" s="254"/>
      <c r="AL56" s="255"/>
      <c r="AM56" s="253"/>
      <c r="AN56" s="254"/>
      <c r="AO56" s="254"/>
      <c r="AP56" s="254"/>
      <c r="AQ56" s="255"/>
      <c r="AR56" s="253"/>
      <c r="AS56" s="254"/>
      <c r="AT56" s="254"/>
      <c r="AU56" s="254"/>
      <c r="AV56" s="254"/>
      <c r="AW56" s="254"/>
      <c r="AX56" s="255"/>
      <c r="AY56" s="253"/>
      <c r="AZ56" s="254"/>
      <c r="BA56" s="255"/>
      <c r="BB56" s="257"/>
      <c r="BC56" s="258"/>
      <c r="BD56" s="258"/>
      <c r="BE56" s="258"/>
      <c r="BF56" s="258"/>
      <c r="BG56" s="258"/>
      <c r="BH56" s="258"/>
      <c r="BI56" s="258"/>
      <c r="BJ56" s="258"/>
      <c r="BK56" s="258"/>
      <c r="BL56" s="259"/>
    </row>
    <row r="57" spans="1:6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</row>
    <row r="58" spans="1:6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6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6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1" spans="1:64" ht="16.5" thickBot="1" x14ac:dyDescent="0.3">
      <c r="A61" s="279" t="s">
        <v>141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</row>
    <row r="62" spans="1:64" ht="15" customHeight="1" x14ac:dyDescent="0.25">
      <c r="A62" s="184" t="s">
        <v>142</v>
      </c>
      <c r="B62" s="185"/>
      <c r="C62" s="185"/>
      <c r="D62" s="185"/>
      <c r="E62" s="186"/>
      <c r="F62" s="247" t="s">
        <v>139</v>
      </c>
      <c r="G62" s="248"/>
      <c r="H62" s="248"/>
      <c r="I62" s="248"/>
      <c r="J62" s="248"/>
      <c r="K62" s="248"/>
      <c r="L62" s="248"/>
      <c r="M62" s="249"/>
      <c r="N62" s="184" t="s">
        <v>34</v>
      </c>
      <c r="O62" s="185"/>
      <c r="P62" s="185"/>
      <c r="Q62" s="185"/>
      <c r="R62" s="185"/>
      <c r="S62" s="185"/>
      <c r="T62" s="185"/>
      <c r="U62" s="186"/>
      <c r="V62" s="184" t="s">
        <v>143</v>
      </c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6"/>
      <c r="AR62" s="184" t="s">
        <v>35</v>
      </c>
      <c r="AS62" s="185"/>
      <c r="AT62" s="185"/>
      <c r="AU62" s="185"/>
      <c r="AV62" s="186"/>
      <c r="AW62" s="184" t="s">
        <v>144</v>
      </c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6"/>
    </row>
    <row r="63" spans="1:64" x14ac:dyDescent="0.25">
      <c r="A63" s="187"/>
      <c r="B63" s="188"/>
      <c r="C63" s="188"/>
      <c r="D63" s="188"/>
      <c r="E63" s="189"/>
      <c r="F63" s="250"/>
      <c r="G63" s="251"/>
      <c r="H63" s="251"/>
      <c r="I63" s="251"/>
      <c r="J63" s="251"/>
      <c r="K63" s="251"/>
      <c r="L63" s="251"/>
      <c r="M63" s="252"/>
      <c r="N63" s="187"/>
      <c r="O63" s="188"/>
      <c r="P63" s="188"/>
      <c r="Q63" s="188"/>
      <c r="R63" s="188"/>
      <c r="S63" s="188"/>
      <c r="T63" s="188"/>
      <c r="U63" s="189"/>
      <c r="V63" s="187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9"/>
      <c r="AR63" s="187"/>
      <c r="AS63" s="188"/>
      <c r="AT63" s="188"/>
      <c r="AU63" s="188"/>
      <c r="AV63" s="189"/>
      <c r="AW63" s="187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9"/>
    </row>
    <row r="64" spans="1:64" ht="15.75" thickBot="1" x14ac:dyDescent="0.3">
      <c r="A64" s="190"/>
      <c r="B64" s="191"/>
      <c r="C64" s="191"/>
      <c r="D64" s="191"/>
      <c r="E64" s="192"/>
      <c r="F64" s="253"/>
      <c r="G64" s="254"/>
      <c r="H64" s="254"/>
      <c r="I64" s="254"/>
      <c r="J64" s="254"/>
      <c r="K64" s="254"/>
      <c r="L64" s="254"/>
      <c r="M64" s="255"/>
      <c r="N64" s="190"/>
      <c r="O64" s="191"/>
      <c r="P64" s="191"/>
      <c r="Q64" s="191"/>
      <c r="R64" s="191"/>
      <c r="S64" s="191"/>
      <c r="T64" s="191"/>
      <c r="U64" s="192"/>
      <c r="V64" s="190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2"/>
      <c r="AR64" s="190"/>
      <c r="AS64" s="191"/>
      <c r="AT64" s="191"/>
      <c r="AU64" s="191"/>
      <c r="AV64" s="192"/>
      <c r="AW64" s="190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2"/>
    </row>
    <row r="65" spans="1:64" ht="15.75" thickBot="1" x14ac:dyDescent="0.3">
      <c r="A65" s="247"/>
      <c r="B65" s="248"/>
      <c r="C65" s="248"/>
      <c r="D65" s="248"/>
      <c r="E65" s="249"/>
      <c r="F65" s="247"/>
      <c r="G65" s="248"/>
      <c r="H65" s="248"/>
      <c r="I65" s="248"/>
      <c r="J65" s="248"/>
      <c r="K65" s="248"/>
      <c r="L65" s="248"/>
      <c r="M65" s="249"/>
      <c r="N65" s="247"/>
      <c r="O65" s="248"/>
      <c r="P65" s="248"/>
      <c r="Q65" s="248"/>
      <c r="R65" s="248"/>
      <c r="S65" s="248"/>
      <c r="T65" s="248"/>
      <c r="U65" s="249"/>
      <c r="V65" s="247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9"/>
      <c r="AR65" s="247"/>
      <c r="AS65" s="248"/>
      <c r="AT65" s="248"/>
      <c r="AU65" s="248"/>
      <c r="AV65" s="249"/>
      <c r="AW65" s="257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9"/>
    </row>
    <row r="66" spans="1:64" ht="15.75" thickBot="1" x14ac:dyDescent="0.3">
      <c r="A66" s="253"/>
      <c r="B66" s="254"/>
      <c r="C66" s="254"/>
      <c r="D66" s="254"/>
      <c r="E66" s="255"/>
      <c r="F66" s="253"/>
      <c r="G66" s="254"/>
      <c r="H66" s="254"/>
      <c r="I66" s="254"/>
      <c r="J66" s="254"/>
      <c r="K66" s="254"/>
      <c r="L66" s="254"/>
      <c r="M66" s="255"/>
      <c r="N66" s="253"/>
      <c r="O66" s="254"/>
      <c r="P66" s="254"/>
      <c r="Q66" s="254"/>
      <c r="R66" s="254"/>
      <c r="S66" s="254"/>
      <c r="T66" s="254"/>
      <c r="U66" s="255"/>
      <c r="V66" s="253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5"/>
      <c r="AR66" s="253"/>
      <c r="AS66" s="254"/>
      <c r="AT66" s="254"/>
      <c r="AU66" s="254"/>
      <c r="AV66" s="255"/>
      <c r="AW66" s="257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9"/>
    </row>
    <row r="67" spans="1:64" ht="15.75" thickBot="1" x14ac:dyDescent="0.3">
      <c r="A67" s="247"/>
      <c r="B67" s="248"/>
      <c r="C67" s="248"/>
      <c r="D67" s="248"/>
      <c r="E67" s="249"/>
      <c r="F67" s="247"/>
      <c r="G67" s="248"/>
      <c r="H67" s="248"/>
      <c r="I67" s="248"/>
      <c r="J67" s="248"/>
      <c r="K67" s="248"/>
      <c r="L67" s="248"/>
      <c r="M67" s="249"/>
      <c r="N67" s="247"/>
      <c r="O67" s="248"/>
      <c r="P67" s="248"/>
      <c r="Q67" s="248"/>
      <c r="R67" s="248"/>
      <c r="S67" s="248"/>
      <c r="T67" s="248"/>
      <c r="U67" s="249"/>
      <c r="V67" s="247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9"/>
      <c r="AR67" s="247"/>
      <c r="AS67" s="248"/>
      <c r="AT67" s="248"/>
      <c r="AU67" s="248"/>
      <c r="AV67" s="249"/>
      <c r="AW67" s="257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9"/>
    </row>
    <row r="68" spans="1:64" ht="15.75" thickBot="1" x14ac:dyDescent="0.3">
      <c r="A68" s="253"/>
      <c r="B68" s="254"/>
      <c r="C68" s="254"/>
      <c r="D68" s="254"/>
      <c r="E68" s="255"/>
      <c r="F68" s="253"/>
      <c r="G68" s="254"/>
      <c r="H68" s="254"/>
      <c r="I68" s="254"/>
      <c r="J68" s="254"/>
      <c r="K68" s="254"/>
      <c r="L68" s="254"/>
      <c r="M68" s="255"/>
      <c r="N68" s="253"/>
      <c r="O68" s="254"/>
      <c r="P68" s="254"/>
      <c r="Q68" s="254"/>
      <c r="R68" s="254"/>
      <c r="S68" s="254"/>
      <c r="T68" s="254"/>
      <c r="U68" s="255"/>
      <c r="V68" s="253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5"/>
      <c r="AR68" s="253"/>
      <c r="AS68" s="254"/>
      <c r="AT68" s="254"/>
      <c r="AU68" s="254"/>
      <c r="AV68" s="255"/>
      <c r="AW68" s="257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9"/>
    </row>
    <row r="69" spans="1:64" ht="15.75" thickBot="1" x14ac:dyDescent="0.3">
      <c r="A69" s="247"/>
      <c r="B69" s="248"/>
      <c r="C69" s="248"/>
      <c r="D69" s="248"/>
      <c r="E69" s="249"/>
      <c r="F69" s="247"/>
      <c r="G69" s="248"/>
      <c r="H69" s="248"/>
      <c r="I69" s="248"/>
      <c r="J69" s="248"/>
      <c r="K69" s="248"/>
      <c r="L69" s="248"/>
      <c r="M69" s="249"/>
      <c r="N69" s="247"/>
      <c r="O69" s="248"/>
      <c r="P69" s="248"/>
      <c r="Q69" s="248"/>
      <c r="R69" s="248"/>
      <c r="S69" s="248"/>
      <c r="T69" s="248"/>
      <c r="U69" s="249"/>
      <c r="V69" s="247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9"/>
      <c r="AR69" s="247"/>
      <c r="AS69" s="248"/>
      <c r="AT69" s="248"/>
      <c r="AU69" s="248"/>
      <c r="AV69" s="249"/>
      <c r="AW69" s="257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9"/>
    </row>
    <row r="70" spans="1:64" ht="15.75" thickBot="1" x14ac:dyDescent="0.3">
      <c r="A70" s="253"/>
      <c r="B70" s="254"/>
      <c r="C70" s="254"/>
      <c r="D70" s="254"/>
      <c r="E70" s="255"/>
      <c r="F70" s="253"/>
      <c r="G70" s="254"/>
      <c r="H70" s="254"/>
      <c r="I70" s="254"/>
      <c r="J70" s="254"/>
      <c r="K70" s="254"/>
      <c r="L70" s="254"/>
      <c r="M70" s="255"/>
      <c r="N70" s="253"/>
      <c r="O70" s="254"/>
      <c r="P70" s="254"/>
      <c r="Q70" s="254"/>
      <c r="R70" s="254"/>
      <c r="S70" s="254"/>
      <c r="T70" s="254"/>
      <c r="U70" s="255"/>
      <c r="V70" s="253"/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5"/>
      <c r="AR70" s="253"/>
      <c r="AS70" s="254"/>
      <c r="AT70" s="254"/>
      <c r="AU70" s="254"/>
      <c r="AV70" s="255"/>
      <c r="AW70" s="257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9"/>
    </row>
    <row r="71" spans="1:64" ht="15.75" thickBot="1" x14ac:dyDescent="0.3">
      <c r="A71" s="247"/>
      <c r="B71" s="248"/>
      <c r="C71" s="248"/>
      <c r="D71" s="248"/>
      <c r="E71" s="249"/>
      <c r="F71" s="247"/>
      <c r="G71" s="248"/>
      <c r="H71" s="248"/>
      <c r="I71" s="248"/>
      <c r="J71" s="248"/>
      <c r="K71" s="248"/>
      <c r="L71" s="248"/>
      <c r="M71" s="249"/>
      <c r="N71" s="247"/>
      <c r="O71" s="248"/>
      <c r="P71" s="248"/>
      <c r="Q71" s="248"/>
      <c r="R71" s="248"/>
      <c r="S71" s="248"/>
      <c r="T71" s="248"/>
      <c r="U71" s="249"/>
      <c r="V71" s="247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9"/>
      <c r="AR71" s="247"/>
      <c r="AS71" s="248"/>
      <c r="AT71" s="248"/>
      <c r="AU71" s="248"/>
      <c r="AV71" s="249"/>
      <c r="AW71" s="257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9"/>
    </row>
    <row r="72" spans="1:64" ht="15.75" thickBot="1" x14ac:dyDescent="0.3">
      <c r="A72" s="253"/>
      <c r="B72" s="254"/>
      <c r="C72" s="254"/>
      <c r="D72" s="254"/>
      <c r="E72" s="255"/>
      <c r="F72" s="253"/>
      <c r="G72" s="254"/>
      <c r="H72" s="254"/>
      <c r="I72" s="254"/>
      <c r="J72" s="254"/>
      <c r="K72" s="254"/>
      <c r="L72" s="254"/>
      <c r="M72" s="255"/>
      <c r="N72" s="253"/>
      <c r="O72" s="254"/>
      <c r="P72" s="254"/>
      <c r="Q72" s="254"/>
      <c r="R72" s="254"/>
      <c r="S72" s="254"/>
      <c r="T72" s="254"/>
      <c r="U72" s="255"/>
      <c r="V72" s="253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5"/>
      <c r="AR72" s="253"/>
      <c r="AS72" s="254"/>
      <c r="AT72" s="254"/>
      <c r="AU72" s="254"/>
      <c r="AV72" s="255"/>
      <c r="AW72" s="257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9"/>
    </row>
    <row r="73" spans="1:64" ht="15.75" thickBot="1" x14ac:dyDescent="0.3">
      <c r="A73" s="247"/>
      <c r="B73" s="248"/>
      <c r="C73" s="248"/>
      <c r="D73" s="248"/>
      <c r="E73" s="249"/>
      <c r="F73" s="247"/>
      <c r="G73" s="248"/>
      <c r="H73" s="248"/>
      <c r="I73" s="248"/>
      <c r="J73" s="248"/>
      <c r="K73" s="248"/>
      <c r="L73" s="248"/>
      <c r="M73" s="249"/>
      <c r="N73" s="247"/>
      <c r="O73" s="248"/>
      <c r="P73" s="248"/>
      <c r="Q73" s="248"/>
      <c r="R73" s="248"/>
      <c r="S73" s="248"/>
      <c r="T73" s="248"/>
      <c r="U73" s="249"/>
      <c r="V73" s="247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9"/>
      <c r="AR73" s="247"/>
      <c r="AS73" s="248"/>
      <c r="AT73" s="248"/>
      <c r="AU73" s="248"/>
      <c r="AV73" s="249"/>
      <c r="AW73" s="257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9"/>
    </row>
    <row r="74" spans="1:64" ht="15.75" thickBot="1" x14ac:dyDescent="0.3">
      <c r="A74" s="253"/>
      <c r="B74" s="254"/>
      <c r="C74" s="254"/>
      <c r="D74" s="254"/>
      <c r="E74" s="255"/>
      <c r="F74" s="253"/>
      <c r="G74" s="254"/>
      <c r="H74" s="254"/>
      <c r="I74" s="254"/>
      <c r="J74" s="254"/>
      <c r="K74" s="254"/>
      <c r="L74" s="254"/>
      <c r="M74" s="255"/>
      <c r="N74" s="253"/>
      <c r="O74" s="254"/>
      <c r="P74" s="254"/>
      <c r="Q74" s="254"/>
      <c r="R74" s="254"/>
      <c r="S74" s="254"/>
      <c r="T74" s="254"/>
      <c r="U74" s="255"/>
      <c r="V74" s="253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5"/>
      <c r="AR74" s="253"/>
      <c r="AS74" s="254"/>
      <c r="AT74" s="254"/>
      <c r="AU74" s="254"/>
      <c r="AV74" s="255"/>
      <c r="AW74" s="257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9"/>
    </row>
    <row r="75" spans="1:64" ht="15.75" thickBot="1" x14ac:dyDescent="0.3">
      <c r="A75" s="247"/>
      <c r="B75" s="248"/>
      <c r="C75" s="248"/>
      <c r="D75" s="248"/>
      <c r="E75" s="249"/>
      <c r="F75" s="247"/>
      <c r="G75" s="248"/>
      <c r="H75" s="248"/>
      <c r="I75" s="248"/>
      <c r="J75" s="248"/>
      <c r="K75" s="248"/>
      <c r="L75" s="248"/>
      <c r="M75" s="249"/>
      <c r="N75" s="247"/>
      <c r="O75" s="248"/>
      <c r="P75" s="248"/>
      <c r="Q75" s="248"/>
      <c r="R75" s="248"/>
      <c r="S75" s="248"/>
      <c r="T75" s="248"/>
      <c r="U75" s="249"/>
      <c r="V75" s="247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9"/>
      <c r="AR75" s="247"/>
      <c r="AS75" s="248"/>
      <c r="AT75" s="248"/>
      <c r="AU75" s="248"/>
      <c r="AV75" s="249"/>
      <c r="AW75" s="257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9"/>
    </row>
    <row r="76" spans="1:64" ht="15.75" thickBot="1" x14ac:dyDescent="0.3">
      <c r="A76" s="253"/>
      <c r="B76" s="254"/>
      <c r="C76" s="254"/>
      <c r="D76" s="254"/>
      <c r="E76" s="255"/>
      <c r="F76" s="253"/>
      <c r="G76" s="254"/>
      <c r="H76" s="254"/>
      <c r="I76" s="254"/>
      <c r="J76" s="254"/>
      <c r="K76" s="254"/>
      <c r="L76" s="254"/>
      <c r="M76" s="255"/>
      <c r="N76" s="253"/>
      <c r="O76" s="254"/>
      <c r="P76" s="254"/>
      <c r="Q76" s="254"/>
      <c r="R76" s="254"/>
      <c r="S76" s="254"/>
      <c r="T76" s="254"/>
      <c r="U76" s="255"/>
      <c r="V76" s="253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5"/>
      <c r="AR76" s="253"/>
      <c r="AS76" s="254"/>
      <c r="AT76" s="254"/>
      <c r="AU76" s="254"/>
      <c r="AV76" s="255"/>
      <c r="AW76" s="257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9"/>
    </row>
    <row r="77" spans="1:64" ht="15.75" thickBot="1" x14ac:dyDescent="0.3">
      <c r="A77" s="247"/>
      <c r="B77" s="248"/>
      <c r="C77" s="248"/>
      <c r="D77" s="248"/>
      <c r="E77" s="249"/>
      <c r="F77" s="247"/>
      <c r="G77" s="248"/>
      <c r="H77" s="248"/>
      <c r="I77" s="248"/>
      <c r="J77" s="248"/>
      <c r="K77" s="248"/>
      <c r="L77" s="248"/>
      <c r="M77" s="249"/>
      <c r="N77" s="247"/>
      <c r="O77" s="248"/>
      <c r="P77" s="248"/>
      <c r="Q77" s="248"/>
      <c r="R77" s="248"/>
      <c r="S77" s="248"/>
      <c r="T77" s="248"/>
      <c r="U77" s="249"/>
      <c r="V77" s="247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9"/>
      <c r="AR77" s="247"/>
      <c r="AS77" s="248"/>
      <c r="AT77" s="248"/>
      <c r="AU77" s="248"/>
      <c r="AV77" s="249"/>
      <c r="AW77" s="257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9"/>
    </row>
    <row r="78" spans="1:64" ht="15.75" thickBot="1" x14ac:dyDescent="0.3">
      <c r="A78" s="253"/>
      <c r="B78" s="254"/>
      <c r="C78" s="254"/>
      <c r="D78" s="254"/>
      <c r="E78" s="255"/>
      <c r="F78" s="253"/>
      <c r="G78" s="254"/>
      <c r="H78" s="254"/>
      <c r="I78" s="254"/>
      <c r="J78" s="254"/>
      <c r="K78" s="254"/>
      <c r="L78" s="254"/>
      <c r="M78" s="255"/>
      <c r="N78" s="253"/>
      <c r="O78" s="254"/>
      <c r="P78" s="254"/>
      <c r="Q78" s="254"/>
      <c r="R78" s="254"/>
      <c r="S78" s="254"/>
      <c r="T78" s="254"/>
      <c r="U78" s="255"/>
      <c r="V78" s="253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5"/>
      <c r="AR78" s="253"/>
      <c r="AS78" s="254"/>
      <c r="AT78" s="254"/>
      <c r="AU78" s="254"/>
      <c r="AV78" s="255"/>
      <c r="AW78" s="257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9"/>
    </row>
    <row r="79" spans="1:64" ht="15.75" thickBot="1" x14ac:dyDescent="0.3">
      <c r="A79" s="247"/>
      <c r="B79" s="248"/>
      <c r="C79" s="248"/>
      <c r="D79" s="248"/>
      <c r="E79" s="249"/>
      <c r="F79" s="247"/>
      <c r="G79" s="248"/>
      <c r="H79" s="248"/>
      <c r="I79" s="248"/>
      <c r="J79" s="248"/>
      <c r="K79" s="248"/>
      <c r="L79" s="248"/>
      <c r="M79" s="249"/>
      <c r="N79" s="247"/>
      <c r="O79" s="248"/>
      <c r="P79" s="248"/>
      <c r="Q79" s="248"/>
      <c r="R79" s="248"/>
      <c r="S79" s="248"/>
      <c r="T79" s="248"/>
      <c r="U79" s="249"/>
      <c r="V79" s="247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9"/>
      <c r="AR79" s="247"/>
      <c r="AS79" s="248"/>
      <c r="AT79" s="248"/>
      <c r="AU79" s="248"/>
      <c r="AV79" s="249"/>
      <c r="AW79" s="257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9"/>
    </row>
    <row r="80" spans="1:64" ht="15.75" thickBot="1" x14ac:dyDescent="0.3">
      <c r="A80" s="253"/>
      <c r="B80" s="254"/>
      <c r="C80" s="254"/>
      <c r="D80" s="254"/>
      <c r="E80" s="255"/>
      <c r="F80" s="253"/>
      <c r="G80" s="254"/>
      <c r="H80" s="254"/>
      <c r="I80" s="254"/>
      <c r="J80" s="254"/>
      <c r="K80" s="254"/>
      <c r="L80" s="254"/>
      <c r="M80" s="255"/>
      <c r="N80" s="253"/>
      <c r="O80" s="254"/>
      <c r="P80" s="254"/>
      <c r="Q80" s="254"/>
      <c r="R80" s="254"/>
      <c r="S80" s="254"/>
      <c r="T80" s="254"/>
      <c r="U80" s="255"/>
      <c r="V80" s="253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5"/>
      <c r="AR80" s="253"/>
      <c r="AS80" s="254"/>
      <c r="AT80" s="254"/>
      <c r="AU80" s="254"/>
      <c r="AV80" s="255"/>
      <c r="AW80" s="257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9"/>
    </row>
    <row r="81" spans="1:64" ht="15.75" thickBot="1" x14ac:dyDescent="0.3">
      <c r="A81" s="247"/>
      <c r="B81" s="248"/>
      <c r="C81" s="248"/>
      <c r="D81" s="248"/>
      <c r="E81" s="249"/>
      <c r="F81" s="247"/>
      <c r="G81" s="248"/>
      <c r="H81" s="248"/>
      <c r="I81" s="248"/>
      <c r="J81" s="248"/>
      <c r="K81" s="248"/>
      <c r="L81" s="248"/>
      <c r="M81" s="249"/>
      <c r="N81" s="247"/>
      <c r="O81" s="248"/>
      <c r="P81" s="248"/>
      <c r="Q81" s="248"/>
      <c r="R81" s="248"/>
      <c r="S81" s="248"/>
      <c r="T81" s="248"/>
      <c r="U81" s="249"/>
      <c r="V81" s="247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9"/>
      <c r="AR81" s="247"/>
      <c r="AS81" s="248"/>
      <c r="AT81" s="248"/>
      <c r="AU81" s="248"/>
      <c r="AV81" s="249"/>
      <c r="AW81" s="257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9"/>
    </row>
    <row r="82" spans="1:64" ht="15.75" thickBot="1" x14ac:dyDescent="0.3">
      <c r="A82" s="253"/>
      <c r="B82" s="254"/>
      <c r="C82" s="254"/>
      <c r="D82" s="254"/>
      <c r="E82" s="255"/>
      <c r="F82" s="253"/>
      <c r="G82" s="254"/>
      <c r="H82" s="254"/>
      <c r="I82" s="254"/>
      <c r="J82" s="254"/>
      <c r="K82" s="254"/>
      <c r="L82" s="254"/>
      <c r="M82" s="255"/>
      <c r="N82" s="253"/>
      <c r="O82" s="254"/>
      <c r="P82" s="254"/>
      <c r="Q82" s="254"/>
      <c r="R82" s="254"/>
      <c r="S82" s="254"/>
      <c r="T82" s="254"/>
      <c r="U82" s="255"/>
      <c r="V82" s="253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5"/>
      <c r="AR82" s="253"/>
      <c r="AS82" s="254"/>
      <c r="AT82" s="254"/>
      <c r="AU82" s="254"/>
      <c r="AV82" s="255"/>
      <c r="AW82" s="257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9"/>
    </row>
    <row r="83" spans="1:64" ht="15.75" thickBot="1" x14ac:dyDescent="0.3">
      <c r="A83" s="247"/>
      <c r="B83" s="248"/>
      <c r="C83" s="248"/>
      <c r="D83" s="248"/>
      <c r="E83" s="249"/>
      <c r="F83" s="247"/>
      <c r="G83" s="248"/>
      <c r="H83" s="248"/>
      <c r="I83" s="248"/>
      <c r="J83" s="248"/>
      <c r="K83" s="248"/>
      <c r="L83" s="248"/>
      <c r="M83" s="249"/>
      <c r="N83" s="247"/>
      <c r="O83" s="248"/>
      <c r="P83" s="248"/>
      <c r="Q83" s="248"/>
      <c r="R83" s="248"/>
      <c r="S83" s="248"/>
      <c r="T83" s="248"/>
      <c r="U83" s="249"/>
      <c r="V83" s="247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9"/>
      <c r="AR83" s="247"/>
      <c r="AS83" s="248"/>
      <c r="AT83" s="248"/>
      <c r="AU83" s="248"/>
      <c r="AV83" s="249"/>
      <c r="AW83" s="257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9"/>
    </row>
    <row r="84" spans="1:64" ht="15.75" thickBot="1" x14ac:dyDescent="0.3">
      <c r="A84" s="253"/>
      <c r="B84" s="254"/>
      <c r="C84" s="254"/>
      <c r="D84" s="254"/>
      <c r="E84" s="255"/>
      <c r="F84" s="253"/>
      <c r="G84" s="254"/>
      <c r="H84" s="254"/>
      <c r="I84" s="254"/>
      <c r="J84" s="254"/>
      <c r="K84" s="254"/>
      <c r="L84" s="254"/>
      <c r="M84" s="255"/>
      <c r="N84" s="253"/>
      <c r="O84" s="254"/>
      <c r="P84" s="254"/>
      <c r="Q84" s="254"/>
      <c r="R84" s="254"/>
      <c r="S84" s="254"/>
      <c r="T84" s="254"/>
      <c r="U84" s="255"/>
      <c r="V84" s="253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5"/>
      <c r="AR84" s="253"/>
      <c r="AS84" s="254"/>
      <c r="AT84" s="254"/>
      <c r="AU84" s="254"/>
      <c r="AV84" s="255"/>
      <c r="AW84" s="257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9"/>
    </row>
    <row r="85" spans="1:64" ht="15.75" thickBot="1" x14ac:dyDescent="0.3">
      <c r="A85" s="247"/>
      <c r="B85" s="248"/>
      <c r="C85" s="248"/>
      <c r="D85" s="248"/>
      <c r="E85" s="249"/>
      <c r="F85" s="247"/>
      <c r="G85" s="248"/>
      <c r="H85" s="248"/>
      <c r="I85" s="248"/>
      <c r="J85" s="248"/>
      <c r="K85" s="248"/>
      <c r="L85" s="248"/>
      <c r="M85" s="249"/>
      <c r="N85" s="247"/>
      <c r="O85" s="248"/>
      <c r="P85" s="248"/>
      <c r="Q85" s="248"/>
      <c r="R85" s="248"/>
      <c r="S85" s="248"/>
      <c r="T85" s="248"/>
      <c r="U85" s="249"/>
      <c r="V85" s="247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9"/>
      <c r="AR85" s="247"/>
      <c r="AS85" s="248"/>
      <c r="AT85" s="248"/>
      <c r="AU85" s="248"/>
      <c r="AV85" s="249"/>
      <c r="AW85" s="257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9"/>
    </row>
    <row r="86" spans="1:64" ht="15.75" thickBot="1" x14ac:dyDescent="0.3">
      <c r="A86" s="253"/>
      <c r="B86" s="254"/>
      <c r="C86" s="254"/>
      <c r="D86" s="254"/>
      <c r="E86" s="255"/>
      <c r="F86" s="253"/>
      <c r="G86" s="254"/>
      <c r="H86" s="254"/>
      <c r="I86" s="254"/>
      <c r="J86" s="254"/>
      <c r="K86" s="254"/>
      <c r="L86" s="254"/>
      <c r="M86" s="255"/>
      <c r="N86" s="253"/>
      <c r="O86" s="254"/>
      <c r="P86" s="254"/>
      <c r="Q86" s="254"/>
      <c r="R86" s="254"/>
      <c r="S86" s="254"/>
      <c r="T86" s="254"/>
      <c r="U86" s="255"/>
      <c r="V86" s="253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5"/>
      <c r="AR86" s="253"/>
      <c r="AS86" s="254"/>
      <c r="AT86" s="254"/>
      <c r="AU86" s="254"/>
      <c r="AV86" s="255"/>
      <c r="AW86" s="257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58"/>
      <c r="BJ86" s="258"/>
      <c r="BK86" s="258"/>
      <c r="BL86" s="259"/>
    </row>
    <row r="87" spans="1:64" ht="15.75" thickBot="1" x14ac:dyDescent="0.3">
      <c r="A87" s="247"/>
      <c r="B87" s="248"/>
      <c r="C87" s="248"/>
      <c r="D87" s="248"/>
      <c r="E87" s="249"/>
      <c r="F87" s="247"/>
      <c r="G87" s="248"/>
      <c r="H87" s="248"/>
      <c r="I87" s="248"/>
      <c r="J87" s="248"/>
      <c r="K87" s="248"/>
      <c r="L87" s="248"/>
      <c r="M87" s="249"/>
      <c r="N87" s="247"/>
      <c r="O87" s="248"/>
      <c r="P87" s="248"/>
      <c r="Q87" s="248"/>
      <c r="R87" s="248"/>
      <c r="S87" s="248"/>
      <c r="T87" s="248"/>
      <c r="U87" s="249"/>
      <c r="V87" s="247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9"/>
      <c r="AR87" s="247"/>
      <c r="AS87" s="248"/>
      <c r="AT87" s="248"/>
      <c r="AU87" s="248"/>
      <c r="AV87" s="249"/>
      <c r="AW87" s="257"/>
      <c r="AX87" s="258"/>
      <c r="AY87" s="258"/>
      <c r="AZ87" s="258"/>
      <c r="BA87" s="258"/>
      <c r="BB87" s="258"/>
      <c r="BC87" s="258"/>
      <c r="BD87" s="258"/>
      <c r="BE87" s="258"/>
      <c r="BF87" s="258"/>
      <c r="BG87" s="258"/>
      <c r="BH87" s="258"/>
      <c r="BI87" s="258"/>
      <c r="BJ87" s="258"/>
      <c r="BK87" s="258"/>
      <c r="BL87" s="259"/>
    </row>
    <row r="88" spans="1:64" ht="15.75" thickBot="1" x14ac:dyDescent="0.3">
      <c r="A88" s="253"/>
      <c r="B88" s="254"/>
      <c r="C88" s="254"/>
      <c r="D88" s="254"/>
      <c r="E88" s="255"/>
      <c r="F88" s="253"/>
      <c r="G88" s="254"/>
      <c r="H88" s="254"/>
      <c r="I88" s="254"/>
      <c r="J88" s="254"/>
      <c r="K88" s="254"/>
      <c r="L88" s="254"/>
      <c r="M88" s="255"/>
      <c r="N88" s="253"/>
      <c r="O88" s="254"/>
      <c r="P88" s="254"/>
      <c r="Q88" s="254"/>
      <c r="R88" s="254"/>
      <c r="S88" s="254"/>
      <c r="T88" s="254"/>
      <c r="U88" s="255"/>
      <c r="V88" s="253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5"/>
      <c r="AR88" s="253"/>
      <c r="AS88" s="254"/>
      <c r="AT88" s="254"/>
      <c r="AU88" s="254"/>
      <c r="AV88" s="255"/>
      <c r="AW88" s="257"/>
      <c r="AX88" s="258"/>
      <c r="AY88" s="258"/>
      <c r="AZ88" s="258"/>
      <c r="BA88" s="258"/>
      <c r="BB88" s="258"/>
      <c r="BC88" s="258"/>
      <c r="BD88" s="258"/>
      <c r="BE88" s="258"/>
      <c r="BF88" s="258"/>
      <c r="BG88" s="258"/>
      <c r="BH88" s="258"/>
      <c r="BI88" s="258"/>
      <c r="BJ88" s="258"/>
      <c r="BK88" s="258"/>
      <c r="BL88" s="259"/>
    </row>
    <row r="89" spans="1:64" ht="15.75" thickBot="1" x14ac:dyDescent="0.3">
      <c r="A89" s="247"/>
      <c r="B89" s="248"/>
      <c r="C89" s="248"/>
      <c r="D89" s="248"/>
      <c r="E89" s="249"/>
      <c r="F89" s="247"/>
      <c r="G89" s="248"/>
      <c r="H89" s="248"/>
      <c r="I89" s="248"/>
      <c r="J89" s="248"/>
      <c r="K89" s="248"/>
      <c r="L89" s="248"/>
      <c r="M89" s="249"/>
      <c r="N89" s="247"/>
      <c r="O89" s="248"/>
      <c r="P89" s="248"/>
      <c r="Q89" s="248"/>
      <c r="R89" s="248"/>
      <c r="S89" s="248"/>
      <c r="T89" s="248"/>
      <c r="U89" s="249"/>
      <c r="V89" s="247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9"/>
      <c r="AR89" s="247"/>
      <c r="AS89" s="248"/>
      <c r="AT89" s="248"/>
      <c r="AU89" s="248"/>
      <c r="AV89" s="249"/>
      <c r="AW89" s="257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9"/>
    </row>
    <row r="90" spans="1:64" ht="15.75" thickBot="1" x14ac:dyDescent="0.3">
      <c r="A90" s="253"/>
      <c r="B90" s="254"/>
      <c r="C90" s="254"/>
      <c r="D90" s="254"/>
      <c r="E90" s="255"/>
      <c r="F90" s="253"/>
      <c r="G90" s="254"/>
      <c r="H90" s="254"/>
      <c r="I90" s="254"/>
      <c r="J90" s="254"/>
      <c r="K90" s="254"/>
      <c r="L90" s="254"/>
      <c r="M90" s="255"/>
      <c r="N90" s="253"/>
      <c r="O90" s="254"/>
      <c r="P90" s="254"/>
      <c r="Q90" s="254"/>
      <c r="R90" s="254"/>
      <c r="S90" s="254"/>
      <c r="T90" s="254"/>
      <c r="U90" s="255"/>
      <c r="V90" s="253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5"/>
      <c r="AR90" s="253"/>
      <c r="AS90" s="254"/>
      <c r="AT90" s="254"/>
      <c r="AU90" s="254"/>
      <c r="AV90" s="255"/>
      <c r="AW90" s="257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258"/>
      <c r="BL90" s="259"/>
    </row>
    <row r="91" spans="1:64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</row>
    <row r="92" spans="1:64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</row>
    <row r="93" spans="1:64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</row>
    <row r="94" spans="1:64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</row>
    <row r="95" spans="1:64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</row>
    <row r="96" spans="1:64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</row>
    <row r="97" spans="1:64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</row>
    <row r="98" spans="1:64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</row>
    <row r="99" spans="1:64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</row>
    <row r="100" spans="1:64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</row>
    <row r="101" spans="1:64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</row>
    <row r="102" spans="1:64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</row>
    <row r="103" spans="1:64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</row>
    <row r="104" spans="1:64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</row>
    <row r="105" spans="1:64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</row>
    <row r="106" spans="1:64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1:64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</row>
    <row r="108" spans="1:64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</row>
    <row r="109" spans="1:64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</row>
    <row r="110" spans="1:64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</row>
    <row r="111" spans="1:64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</row>
    <row r="112" spans="1:64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</row>
    <row r="113" spans="1:64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</row>
    <row r="114" spans="1:64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</row>
    <row r="115" spans="1:64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</row>
    <row r="116" spans="1:64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</row>
    <row r="117" spans="1:64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</row>
    <row r="118" spans="1:64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</row>
    <row r="119" spans="1:64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</row>
    <row r="120" spans="1:64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</row>
    <row r="121" spans="1:64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</row>
    <row r="122" spans="1:64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</row>
    <row r="123" spans="1:64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</row>
    <row r="124" spans="1:64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</row>
    <row r="125" spans="1:64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</row>
    <row r="126" spans="1:64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</row>
  </sheetData>
  <mergeCells count="304">
    <mergeCell ref="A89:E90"/>
    <mergeCell ref="F89:M90"/>
    <mergeCell ref="N89:U90"/>
    <mergeCell ref="V89:AQ90"/>
    <mergeCell ref="AR89:AV90"/>
    <mergeCell ref="AW89:BL89"/>
    <mergeCell ref="AW90:BL90"/>
    <mergeCell ref="A87:E88"/>
    <mergeCell ref="F87:M88"/>
    <mergeCell ref="N87:U88"/>
    <mergeCell ref="V87:AQ88"/>
    <mergeCell ref="AR87:AV88"/>
    <mergeCell ref="AW87:BL87"/>
    <mergeCell ref="AW88:BL88"/>
    <mergeCell ref="A85:E86"/>
    <mergeCell ref="F85:M86"/>
    <mergeCell ref="N85:U86"/>
    <mergeCell ref="V85:AQ86"/>
    <mergeCell ref="AR85:AV86"/>
    <mergeCell ref="AW85:BL85"/>
    <mergeCell ref="AW86:BL86"/>
    <mergeCell ref="A83:E84"/>
    <mergeCell ref="F83:M84"/>
    <mergeCell ref="N83:U84"/>
    <mergeCell ref="V83:AQ84"/>
    <mergeCell ref="AR83:AV84"/>
    <mergeCell ref="AW83:BL83"/>
    <mergeCell ref="AW84:BL84"/>
    <mergeCell ref="A81:E82"/>
    <mergeCell ref="F81:M82"/>
    <mergeCell ref="N81:U82"/>
    <mergeCell ref="V81:AQ82"/>
    <mergeCell ref="AR81:AV82"/>
    <mergeCell ref="AW81:BL81"/>
    <mergeCell ref="AW82:BL82"/>
    <mergeCell ref="A79:E80"/>
    <mergeCell ref="F79:M80"/>
    <mergeCell ref="N79:U80"/>
    <mergeCell ref="V79:AQ80"/>
    <mergeCell ref="AR79:AV80"/>
    <mergeCell ref="AW79:BL79"/>
    <mergeCell ref="AW80:BL80"/>
    <mergeCell ref="A77:E78"/>
    <mergeCell ref="F77:M78"/>
    <mergeCell ref="N77:U78"/>
    <mergeCell ref="V77:AQ78"/>
    <mergeCell ref="AR77:AV78"/>
    <mergeCell ref="AW77:BL77"/>
    <mergeCell ref="AW78:BL78"/>
    <mergeCell ref="A75:E76"/>
    <mergeCell ref="F75:M76"/>
    <mergeCell ref="N75:U76"/>
    <mergeCell ref="V75:AQ76"/>
    <mergeCell ref="AR75:AV76"/>
    <mergeCell ref="AW75:BL75"/>
    <mergeCell ref="AW76:BL76"/>
    <mergeCell ref="A73:E74"/>
    <mergeCell ref="F73:M74"/>
    <mergeCell ref="N73:U74"/>
    <mergeCell ref="V73:AQ74"/>
    <mergeCell ref="AR73:AV74"/>
    <mergeCell ref="AW73:BL73"/>
    <mergeCell ref="AW74:BL74"/>
    <mergeCell ref="A71:E72"/>
    <mergeCell ref="F71:M72"/>
    <mergeCell ref="N71:U72"/>
    <mergeCell ref="V71:AQ72"/>
    <mergeCell ref="AR71:AV72"/>
    <mergeCell ref="AW71:BL71"/>
    <mergeCell ref="AW72:BL72"/>
    <mergeCell ref="A65:E66"/>
    <mergeCell ref="F65:M66"/>
    <mergeCell ref="N65:U66"/>
    <mergeCell ref="V65:AQ66"/>
    <mergeCell ref="AR65:AV66"/>
    <mergeCell ref="AW65:BL65"/>
    <mergeCell ref="AW66:BL66"/>
    <mergeCell ref="A69:E70"/>
    <mergeCell ref="F69:M70"/>
    <mergeCell ref="N69:U70"/>
    <mergeCell ref="V69:AQ70"/>
    <mergeCell ref="AR69:AV70"/>
    <mergeCell ref="AW69:BL69"/>
    <mergeCell ref="AW70:BL70"/>
    <mergeCell ref="A67:E68"/>
    <mergeCell ref="F67:M68"/>
    <mergeCell ref="N67:U68"/>
    <mergeCell ref="V67:AQ68"/>
    <mergeCell ref="AR67:AV68"/>
    <mergeCell ref="AW67:BL67"/>
    <mergeCell ref="AW68:BL68"/>
    <mergeCell ref="A61:BL61"/>
    <mergeCell ref="A62:E64"/>
    <mergeCell ref="F62:M64"/>
    <mergeCell ref="N62:U64"/>
    <mergeCell ref="V62:AQ64"/>
    <mergeCell ref="Z54:AB56"/>
    <mergeCell ref="AC54:AF56"/>
    <mergeCell ref="AG54:AI56"/>
    <mergeCell ref="AJ54:AL56"/>
    <mergeCell ref="AM54:AQ56"/>
    <mergeCell ref="AR54:AX56"/>
    <mergeCell ref="AR62:AV64"/>
    <mergeCell ref="AW62:BL64"/>
    <mergeCell ref="AR51:AX53"/>
    <mergeCell ref="AY51:BA53"/>
    <mergeCell ref="BB51:BL51"/>
    <mergeCell ref="BB52:BL52"/>
    <mergeCell ref="BB53:BL53"/>
    <mergeCell ref="A54:C56"/>
    <mergeCell ref="D54:K56"/>
    <mergeCell ref="L54:N56"/>
    <mergeCell ref="O54:Q56"/>
    <mergeCell ref="R54:Y56"/>
    <mergeCell ref="R51:Y53"/>
    <mergeCell ref="Z51:AB53"/>
    <mergeCell ref="AC51:AF53"/>
    <mergeCell ref="AG51:AI53"/>
    <mergeCell ref="AJ51:AL53"/>
    <mergeCell ref="AM51:AQ53"/>
    <mergeCell ref="D51:K53"/>
    <mergeCell ref="L51:N53"/>
    <mergeCell ref="O51:Q53"/>
    <mergeCell ref="A51:C53"/>
    <mergeCell ref="AY54:BA56"/>
    <mergeCell ref="BB54:BL54"/>
    <mergeCell ref="BB55:BL55"/>
    <mergeCell ref="BB56:BL56"/>
    <mergeCell ref="AY48:BA50"/>
    <mergeCell ref="BB48:BL48"/>
    <mergeCell ref="BB49:BL49"/>
    <mergeCell ref="BB50:BL50"/>
    <mergeCell ref="BB45:BL45"/>
    <mergeCell ref="BB46:BL46"/>
    <mergeCell ref="BB47:BL47"/>
    <mergeCell ref="AJ45:AL47"/>
    <mergeCell ref="AM45:AQ47"/>
    <mergeCell ref="AR45:AX47"/>
    <mergeCell ref="AY45:BA47"/>
    <mergeCell ref="AJ42:AL44"/>
    <mergeCell ref="AM42:AQ44"/>
    <mergeCell ref="AR42:AX44"/>
    <mergeCell ref="A48:C50"/>
    <mergeCell ref="D48:K50"/>
    <mergeCell ref="L48:N50"/>
    <mergeCell ref="O48:Q50"/>
    <mergeCell ref="R48:Y50"/>
    <mergeCell ref="Z48:AB50"/>
    <mergeCell ref="AC48:AF50"/>
    <mergeCell ref="AC45:AF47"/>
    <mergeCell ref="AG45:AI47"/>
    <mergeCell ref="AG48:AI50"/>
    <mergeCell ref="AJ48:AL50"/>
    <mergeCell ref="AM48:AQ50"/>
    <mergeCell ref="AR48:AX50"/>
    <mergeCell ref="A45:C47"/>
    <mergeCell ref="D45:K47"/>
    <mergeCell ref="L45:N47"/>
    <mergeCell ref="O45:Q47"/>
    <mergeCell ref="R45:Y47"/>
    <mergeCell ref="Z45:AB47"/>
    <mergeCell ref="Z42:AB44"/>
    <mergeCell ref="AC42:AF44"/>
    <mergeCell ref="AG42:AI44"/>
    <mergeCell ref="AR39:AX41"/>
    <mergeCell ref="AY39:BA41"/>
    <mergeCell ref="BB39:BL39"/>
    <mergeCell ref="BB40:BL40"/>
    <mergeCell ref="BB41:BL41"/>
    <mergeCell ref="A42:C44"/>
    <mergeCell ref="D42:K44"/>
    <mergeCell ref="L42:N44"/>
    <mergeCell ref="O42:Q44"/>
    <mergeCell ref="R42:Y44"/>
    <mergeCell ref="R39:Y41"/>
    <mergeCell ref="Z39:AB41"/>
    <mergeCell ref="AC39:AF41"/>
    <mergeCell ref="AG39:AI41"/>
    <mergeCell ref="AJ39:AL41"/>
    <mergeCell ref="AM39:AQ41"/>
    <mergeCell ref="A39:C41"/>
    <mergeCell ref="D39:K41"/>
    <mergeCell ref="L39:N41"/>
    <mergeCell ref="O39:Q41"/>
    <mergeCell ref="AY42:BA44"/>
    <mergeCell ref="BB42:BL42"/>
    <mergeCell ref="BB43:BL43"/>
    <mergeCell ref="BB44:BL44"/>
    <mergeCell ref="AM36:AQ38"/>
    <mergeCell ref="AR36:AX38"/>
    <mergeCell ref="AY36:BA38"/>
    <mergeCell ref="BB36:BL36"/>
    <mergeCell ref="BB37:BL37"/>
    <mergeCell ref="BB38:BL38"/>
    <mergeCell ref="BB30:BL35"/>
    <mergeCell ref="A36:C38"/>
    <mergeCell ref="D36:K38"/>
    <mergeCell ref="L36:N38"/>
    <mergeCell ref="O36:Q38"/>
    <mergeCell ref="R36:Y38"/>
    <mergeCell ref="Z36:AB38"/>
    <mergeCell ref="AC36:AF38"/>
    <mergeCell ref="AG36:AI38"/>
    <mergeCell ref="AJ36:AL38"/>
    <mergeCell ref="Z30:AI31"/>
    <mergeCell ref="AJ32:AL35"/>
    <mergeCell ref="AY32:BA35"/>
    <mergeCell ref="AM32:AQ35"/>
    <mergeCell ref="AR32:AX35"/>
    <mergeCell ref="AJ30:BA31"/>
    <mergeCell ref="A31:N31"/>
    <mergeCell ref="AT14:BA15"/>
    <mergeCell ref="O21:S21"/>
    <mergeCell ref="O22:S22"/>
    <mergeCell ref="O31:Y31"/>
    <mergeCell ref="A32:C35"/>
    <mergeCell ref="O32:Q35"/>
    <mergeCell ref="Z32:AB35"/>
    <mergeCell ref="L32:N35"/>
    <mergeCell ref="A30:Y30"/>
    <mergeCell ref="AG32:AI35"/>
    <mergeCell ref="AC32:AF35"/>
    <mergeCell ref="R32:Y35"/>
    <mergeCell ref="O16:X18"/>
    <mergeCell ref="T19:X20"/>
    <mergeCell ref="O19:S20"/>
    <mergeCell ref="A29:BL29"/>
    <mergeCell ref="D32:K35"/>
    <mergeCell ref="Y24:AO24"/>
    <mergeCell ref="AP24:AY24"/>
    <mergeCell ref="AZ24:BL24"/>
    <mergeCell ref="Y23:AO23"/>
    <mergeCell ref="AP23:AY23"/>
    <mergeCell ref="AZ23:BL23"/>
    <mergeCell ref="A23:H23"/>
    <mergeCell ref="A1:BL1"/>
    <mergeCell ref="AS2:BL2"/>
    <mergeCell ref="AS3:BL3"/>
    <mergeCell ref="AS4:BD4"/>
    <mergeCell ref="BA5:BD5"/>
    <mergeCell ref="BA6:BD6"/>
    <mergeCell ref="AS7:BD7"/>
    <mergeCell ref="Y22:AO22"/>
    <mergeCell ref="AP22:AY22"/>
    <mergeCell ref="AZ22:BL22"/>
    <mergeCell ref="BB14:BL15"/>
    <mergeCell ref="AP16:AY20"/>
    <mergeCell ref="AZ16:BL20"/>
    <mergeCell ref="Y21:AO21"/>
    <mergeCell ref="AP21:AY21"/>
    <mergeCell ref="AZ21:BL21"/>
    <mergeCell ref="Y14:AE15"/>
    <mergeCell ref="AF14:AS15"/>
    <mergeCell ref="Y16:AO20"/>
    <mergeCell ref="O10:BL10"/>
    <mergeCell ref="O11:BL12"/>
    <mergeCell ref="A13:BL13"/>
    <mergeCell ref="BA8:BD8"/>
    <mergeCell ref="BA9:BD9"/>
    <mergeCell ref="A6:F8"/>
    <mergeCell ref="A4:F5"/>
    <mergeCell ref="G4:N5"/>
    <mergeCell ref="G6:N8"/>
    <mergeCell ref="A24:H24"/>
    <mergeCell ref="I14:X15"/>
    <mergeCell ref="I16:N20"/>
    <mergeCell ref="I21:N21"/>
    <mergeCell ref="I22:N22"/>
    <mergeCell ref="I23:N23"/>
    <mergeCell ref="I24:N24"/>
    <mergeCell ref="A14:H15"/>
    <mergeCell ref="A16:H20"/>
    <mergeCell ref="A21:H21"/>
    <mergeCell ref="A22:H22"/>
    <mergeCell ref="O23:S23"/>
    <mergeCell ref="O24:S24"/>
    <mergeCell ref="T21:X21"/>
    <mergeCell ref="T22:X22"/>
    <mergeCell ref="T23:X23"/>
    <mergeCell ref="T24:X24"/>
    <mergeCell ref="BE4:BL9"/>
    <mergeCell ref="A9:N9"/>
    <mergeCell ref="A10:N10"/>
    <mergeCell ref="A11:N12"/>
    <mergeCell ref="O9:AR9"/>
    <mergeCell ref="AS9:AV9"/>
    <mergeCell ref="AW9:AZ9"/>
    <mergeCell ref="A2:AC3"/>
    <mergeCell ref="AD2:AR2"/>
    <mergeCell ref="AD3:AR3"/>
    <mergeCell ref="AS8:AV8"/>
    <mergeCell ref="AW8:AZ8"/>
    <mergeCell ref="AS5:AV5"/>
    <mergeCell ref="AS6:AV6"/>
    <mergeCell ref="AW5:AZ5"/>
    <mergeCell ref="AW6:AZ6"/>
    <mergeCell ref="AD4:AI5"/>
    <mergeCell ref="AD6:AI8"/>
    <mergeCell ref="AJ4:AR5"/>
    <mergeCell ref="AJ6:AR8"/>
    <mergeCell ref="U4:AC5"/>
    <mergeCell ref="U6:AC8"/>
    <mergeCell ref="O4:T5"/>
    <mergeCell ref="O6:T8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workbookViewId="0">
      <selection activeCell="A27" sqref="A27:AE27"/>
    </sheetView>
  </sheetViews>
  <sheetFormatPr defaultRowHeight="15" x14ac:dyDescent="0.25"/>
  <cols>
    <col min="1" max="1" width="18.28515625" customWidth="1"/>
    <col min="2" max="2" width="5.5703125" customWidth="1"/>
    <col min="3" max="3" width="5.28515625" customWidth="1"/>
    <col min="4" max="4" width="7.42578125" customWidth="1"/>
    <col min="5" max="5" width="19.5703125" customWidth="1"/>
    <col min="6" max="6" width="5.7109375" customWidth="1"/>
    <col min="7" max="7" width="6.5703125" customWidth="1"/>
    <col min="8" max="8" width="4.85546875" customWidth="1"/>
    <col min="9" max="9" width="4.5703125" customWidth="1"/>
    <col min="10" max="10" width="6.85546875" customWidth="1"/>
    <col min="11" max="11" width="11" customWidth="1"/>
    <col min="12" max="12" width="11.7109375" customWidth="1"/>
    <col min="13" max="13" width="10.7109375" customWidth="1"/>
    <col min="14" max="14" width="11.28515625" customWidth="1"/>
  </cols>
  <sheetData>
    <row r="1" spans="1:14" ht="24" customHeight="1" thickBot="1" x14ac:dyDescent="0.3">
      <c r="A1" s="283" t="s">
        <v>97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35.25" customHeight="1" thickTop="1" thickBot="1" x14ac:dyDescent="0.3">
      <c r="A2" s="6" t="s">
        <v>85</v>
      </c>
      <c r="B2" s="284"/>
      <c r="C2" s="284"/>
      <c r="D2" s="284"/>
      <c r="E2" s="301" t="s">
        <v>98</v>
      </c>
      <c r="F2" s="286" t="s">
        <v>52</v>
      </c>
      <c r="G2" s="287"/>
      <c r="H2" s="287"/>
      <c r="I2" s="287"/>
      <c r="J2" s="288"/>
      <c r="K2" s="289" t="s">
        <v>53</v>
      </c>
      <c r="L2" s="289" t="s">
        <v>54</v>
      </c>
      <c r="M2" s="289" t="s">
        <v>55</v>
      </c>
      <c r="N2" s="280" t="s">
        <v>56</v>
      </c>
    </row>
    <row r="3" spans="1:14" ht="33.75" customHeight="1" thickBot="1" x14ac:dyDescent="0.3">
      <c r="A3" s="7" t="s">
        <v>12</v>
      </c>
      <c r="B3" s="285"/>
      <c r="C3" s="285"/>
      <c r="D3" s="285"/>
      <c r="E3" s="302"/>
      <c r="F3" s="177"/>
      <c r="G3" s="282"/>
      <c r="H3" s="282"/>
      <c r="I3" s="282"/>
      <c r="J3" s="178"/>
      <c r="K3" s="290"/>
      <c r="L3" s="290"/>
      <c r="M3" s="290"/>
      <c r="N3" s="281"/>
    </row>
    <row r="4" spans="1:14" ht="17.25" customHeight="1" thickBot="1" x14ac:dyDescent="0.3">
      <c r="A4" s="7" t="s">
        <v>3</v>
      </c>
      <c r="B4" s="117"/>
      <c r="C4" s="115"/>
      <c r="D4" s="116"/>
      <c r="E4" s="302"/>
      <c r="F4" s="304" t="s">
        <v>73</v>
      </c>
      <c r="G4" s="305"/>
      <c r="H4" s="305"/>
      <c r="I4" s="305"/>
      <c r="J4" s="306"/>
      <c r="K4" s="35"/>
      <c r="L4" s="24"/>
      <c r="M4" s="24"/>
      <c r="N4" s="28"/>
    </row>
    <row r="5" spans="1:14" ht="17.25" customHeight="1" thickBot="1" x14ac:dyDescent="0.3">
      <c r="A5" s="7" t="s">
        <v>6</v>
      </c>
      <c r="B5" s="117"/>
      <c r="C5" s="115"/>
      <c r="D5" s="116"/>
      <c r="E5" s="302"/>
      <c r="F5" s="307"/>
      <c r="G5" s="308"/>
      <c r="H5" s="308"/>
      <c r="I5" s="308"/>
      <c r="J5" s="309"/>
      <c r="K5" s="35"/>
      <c r="L5" s="24"/>
      <c r="M5" s="24"/>
      <c r="N5" s="28"/>
    </row>
    <row r="6" spans="1:14" ht="15.75" thickBot="1" x14ac:dyDescent="0.3">
      <c r="A6" s="7" t="s">
        <v>40</v>
      </c>
      <c r="B6" s="117"/>
      <c r="C6" s="115"/>
      <c r="D6" s="116"/>
      <c r="E6" s="303"/>
      <c r="F6" s="14"/>
      <c r="G6" s="291"/>
      <c r="H6" s="292"/>
      <c r="I6" s="177"/>
      <c r="J6" s="178"/>
      <c r="K6" s="35"/>
      <c r="L6" s="24"/>
      <c r="M6" s="24"/>
      <c r="N6" s="28"/>
    </row>
    <row r="7" spans="1:14" ht="13.5" customHeight="1" x14ac:dyDescent="0.25">
      <c r="A7" s="8" t="s">
        <v>11</v>
      </c>
      <c r="B7" s="293"/>
      <c r="C7" s="293"/>
      <c r="D7" s="295"/>
      <c r="E7" s="297" t="s">
        <v>57</v>
      </c>
      <c r="F7" s="299" t="s">
        <v>83</v>
      </c>
      <c r="G7" s="209"/>
      <c r="H7" s="209"/>
      <c r="I7" s="209"/>
      <c r="J7" s="210"/>
      <c r="K7" s="320"/>
      <c r="L7" s="310"/>
      <c r="M7" s="310"/>
      <c r="N7" s="311"/>
    </row>
    <row r="8" spans="1:14" ht="13.5" customHeight="1" thickBot="1" x14ac:dyDescent="0.3">
      <c r="A8" s="7" t="s">
        <v>12</v>
      </c>
      <c r="B8" s="294"/>
      <c r="C8" s="294"/>
      <c r="D8" s="296"/>
      <c r="E8" s="298"/>
      <c r="F8" s="300"/>
      <c r="G8" s="212"/>
      <c r="H8" s="212"/>
      <c r="I8" s="212"/>
      <c r="J8" s="213"/>
      <c r="K8" s="321"/>
      <c r="L8" s="290"/>
      <c r="M8" s="290"/>
      <c r="N8" s="312"/>
    </row>
    <row r="9" spans="1:14" ht="24" customHeight="1" thickBot="1" x14ac:dyDescent="0.3">
      <c r="A9" s="7" t="s">
        <v>4</v>
      </c>
      <c r="B9" s="117"/>
      <c r="C9" s="115"/>
      <c r="D9" s="141"/>
      <c r="E9" s="10" t="s">
        <v>58</v>
      </c>
      <c r="F9" s="313" t="s">
        <v>82</v>
      </c>
      <c r="G9" s="314"/>
      <c r="H9" s="314"/>
      <c r="I9" s="314"/>
      <c r="J9" s="315"/>
      <c r="K9" s="23"/>
      <c r="L9" s="22"/>
      <c r="M9" s="24"/>
      <c r="N9" s="28"/>
    </row>
    <row r="10" spans="1:14" ht="24" customHeight="1" thickBot="1" x14ac:dyDescent="0.3">
      <c r="A10" s="7" t="s">
        <v>15</v>
      </c>
      <c r="B10" s="349"/>
      <c r="C10" s="350"/>
      <c r="D10" s="351"/>
      <c r="E10" s="352" t="s">
        <v>59</v>
      </c>
      <c r="F10" s="354" t="s">
        <v>84</v>
      </c>
      <c r="G10" s="305"/>
      <c r="H10" s="305"/>
      <c r="I10" s="305"/>
      <c r="J10" s="306"/>
      <c r="K10" s="31"/>
      <c r="L10" s="20"/>
      <c r="M10" s="20"/>
      <c r="N10" s="18"/>
    </row>
    <row r="11" spans="1:14" ht="24.75" customHeight="1" thickBot="1" x14ac:dyDescent="0.3">
      <c r="A11" s="7" t="s">
        <v>17</v>
      </c>
      <c r="B11" s="318"/>
      <c r="C11" s="343"/>
      <c r="D11" s="344"/>
      <c r="E11" s="353"/>
      <c r="F11" s="355"/>
      <c r="G11" s="308"/>
      <c r="H11" s="308"/>
      <c r="I11" s="308"/>
      <c r="J11" s="309"/>
      <c r="K11" s="19"/>
      <c r="L11" s="20"/>
      <c r="M11" s="20"/>
      <c r="N11" s="18"/>
    </row>
    <row r="12" spans="1:14" ht="27" customHeight="1" thickBot="1" x14ac:dyDescent="0.3">
      <c r="A12" s="8" t="s">
        <v>13</v>
      </c>
      <c r="B12" s="356"/>
      <c r="C12" s="357"/>
      <c r="D12" s="358"/>
      <c r="E12" s="9" t="s">
        <v>14</v>
      </c>
      <c r="F12" s="359"/>
      <c r="G12" s="357"/>
      <c r="H12" s="357"/>
      <c r="I12" s="357"/>
      <c r="J12" s="360"/>
      <c r="K12" s="16"/>
      <c r="L12" s="17"/>
      <c r="M12" s="17"/>
      <c r="N12" s="18"/>
    </row>
    <row r="13" spans="1:14" ht="37.5" customHeight="1" thickTop="1" thickBot="1" x14ac:dyDescent="0.3">
      <c r="A13" s="361" t="s">
        <v>60</v>
      </c>
      <c r="B13" s="287"/>
      <c r="C13" s="287"/>
      <c r="D13" s="287"/>
      <c r="E13" s="288"/>
      <c r="F13" s="286" t="s">
        <v>61</v>
      </c>
      <c r="G13" s="287"/>
      <c r="H13" s="287"/>
      <c r="I13" s="288"/>
      <c r="J13" s="11" t="s">
        <v>35</v>
      </c>
      <c r="K13" s="16"/>
      <c r="L13" s="20"/>
      <c r="M13" s="20"/>
      <c r="N13" s="21"/>
    </row>
    <row r="14" spans="1:14" ht="15.75" thickBot="1" x14ac:dyDescent="0.3">
      <c r="A14" s="373">
        <v>1</v>
      </c>
      <c r="B14" s="374"/>
      <c r="C14" s="374"/>
      <c r="D14" s="374"/>
      <c r="E14" s="375"/>
      <c r="F14" s="25"/>
      <c r="G14" s="15"/>
      <c r="H14" s="316"/>
      <c r="I14" s="317"/>
      <c r="J14" s="34"/>
      <c r="K14" s="16"/>
      <c r="L14" s="17"/>
      <c r="M14" s="17"/>
      <c r="N14" s="18"/>
    </row>
    <row r="15" spans="1:14" ht="15.75" thickBot="1" x14ac:dyDescent="0.3">
      <c r="A15" s="376">
        <v>2</v>
      </c>
      <c r="B15" s="377"/>
      <c r="C15" s="377"/>
      <c r="D15" s="377"/>
      <c r="E15" s="378"/>
      <c r="F15" s="12"/>
      <c r="G15" s="30"/>
      <c r="H15" s="318"/>
      <c r="I15" s="319"/>
      <c r="J15" s="29"/>
      <c r="K15" s="16"/>
      <c r="L15" s="17"/>
      <c r="M15" s="17"/>
      <c r="N15" s="18"/>
    </row>
    <row r="16" spans="1:14" ht="15.75" thickBot="1" x14ac:dyDescent="0.3">
      <c r="A16" s="376">
        <v>3</v>
      </c>
      <c r="B16" s="377"/>
      <c r="C16" s="377"/>
      <c r="D16" s="377"/>
      <c r="E16" s="378"/>
      <c r="F16" s="12"/>
      <c r="G16" s="30"/>
      <c r="H16" s="318"/>
      <c r="I16" s="319"/>
      <c r="J16" s="29"/>
      <c r="K16" s="16"/>
      <c r="L16" s="17"/>
      <c r="M16" s="17"/>
      <c r="N16" s="18"/>
    </row>
    <row r="17" spans="1:14" ht="26.25" customHeight="1" x14ac:dyDescent="0.25">
      <c r="A17" s="328" t="s">
        <v>45</v>
      </c>
      <c r="B17" s="329"/>
      <c r="C17" s="329"/>
      <c r="D17" s="330"/>
      <c r="E17" s="334" t="s">
        <v>62</v>
      </c>
      <c r="F17" s="329"/>
      <c r="G17" s="329"/>
      <c r="H17" s="329"/>
      <c r="I17" s="329"/>
      <c r="J17" s="330"/>
      <c r="K17" s="336" t="s">
        <v>63</v>
      </c>
      <c r="L17" s="337"/>
      <c r="M17" s="337"/>
      <c r="N17" s="338"/>
    </row>
    <row r="18" spans="1:14" ht="20.25" customHeight="1" thickBot="1" x14ac:dyDescent="0.3">
      <c r="A18" s="331"/>
      <c r="B18" s="332"/>
      <c r="C18" s="332"/>
      <c r="D18" s="333"/>
      <c r="E18" s="335"/>
      <c r="F18" s="332"/>
      <c r="G18" s="332"/>
      <c r="H18" s="332"/>
      <c r="I18" s="332"/>
      <c r="J18" s="333"/>
      <c r="K18" s="339" t="s">
        <v>64</v>
      </c>
      <c r="L18" s="340"/>
      <c r="M18" s="340"/>
      <c r="N18" s="341"/>
    </row>
    <row r="19" spans="1:14" ht="23.25" customHeight="1" x14ac:dyDescent="0.25">
      <c r="A19" s="345" t="s">
        <v>86</v>
      </c>
      <c r="B19" s="323"/>
      <c r="C19" s="323"/>
      <c r="D19" s="346"/>
      <c r="E19" s="322" t="s">
        <v>74</v>
      </c>
      <c r="F19" s="323"/>
      <c r="G19" s="323"/>
      <c r="H19" s="323"/>
      <c r="I19" s="323"/>
      <c r="J19" s="346"/>
      <c r="K19" s="322" t="s">
        <v>75</v>
      </c>
      <c r="L19" s="323"/>
      <c r="M19" s="323"/>
      <c r="N19" s="324"/>
    </row>
    <row r="20" spans="1:14" ht="12" customHeight="1" thickBot="1" x14ac:dyDescent="0.3">
      <c r="A20" s="347" t="s">
        <v>76</v>
      </c>
      <c r="B20" s="326"/>
      <c r="C20" s="326"/>
      <c r="D20" s="348"/>
      <c r="E20" s="325" t="s">
        <v>77</v>
      </c>
      <c r="F20" s="326"/>
      <c r="G20" s="326"/>
      <c r="H20" s="326"/>
      <c r="I20" s="326"/>
      <c r="J20" s="348"/>
      <c r="K20" s="325" t="s">
        <v>65</v>
      </c>
      <c r="L20" s="326"/>
      <c r="M20" s="326"/>
      <c r="N20" s="327"/>
    </row>
    <row r="21" spans="1:14" ht="18" customHeight="1" thickBot="1" x14ac:dyDescent="0.3">
      <c r="A21" s="342" t="s">
        <v>78</v>
      </c>
      <c r="B21" s="343"/>
      <c r="C21" s="343"/>
      <c r="D21" s="344"/>
      <c r="E21" s="362" t="s">
        <v>66</v>
      </c>
      <c r="F21" s="343"/>
      <c r="G21" s="343"/>
      <c r="H21" s="343"/>
      <c r="I21" s="343"/>
      <c r="J21" s="344"/>
      <c r="K21" s="362" t="s">
        <v>67</v>
      </c>
      <c r="L21" s="343"/>
      <c r="M21" s="343"/>
      <c r="N21" s="368"/>
    </row>
    <row r="22" spans="1:14" ht="15" customHeight="1" x14ac:dyDescent="0.25">
      <c r="A22" s="345" t="s">
        <v>79</v>
      </c>
      <c r="B22" s="323"/>
      <c r="C22" s="323"/>
      <c r="D22" s="369"/>
      <c r="E22" s="371" t="s">
        <v>69</v>
      </c>
      <c r="F22" s="323"/>
      <c r="G22" s="323"/>
      <c r="H22" s="323"/>
      <c r="I22" s="323"/>
      <c r="J22" s="369"/>
      <c r="K22" s="371" t="s">
        <v>80</v>
      </c>
      <c r="L22" s="323"/>
      <c r="M22" s="323"/>
      <c r="N22" s="324"/>
    </row>
    <row r="23" spans="1:14" ht="16.5" customHeight="1" thickBot="1" x14ac:dyDescent="0.3">
      <c r="A23" s="347" t="s">
        <v>68</v>
      </c>
      <c r="B23" s="326"/>
      <c r="C23" s="326"/>
      <c r="D23" s="370"/>
      <c r="E23" s="372" t="s">
        <v>70</v>
      </c>
      <c r="F23" s="326"/>
      <c r="G23" s="326"/>
      <c r="H23" s="326"/>
      <c r="I23" s="326"/>
      <c r="J23" s="370"/>
      <c r="K23" s="372" t="s">
        <v>81</v>
      </c>
      <c r="L23" s="326"/>
      <c r="M23" s="326"/>
      <c r="N23" s="327"/>
    </row>
    <row r="24" spans="1:14" ht="15" customHeight="1" thickBot="1" x14ac:dyDescent="0.3">
      <c r="A24" s="363" t="s">
        <v>71</v>
      </c>
      <c r="B24" s="364"/>
      <c r="C24" s="364"/>
      <c r="D24" s="365"/>
      <c r="E24" s="366" t="s">
        <v>72</v>
      </c>
      <c r="F24" s="364"/>
      <c r="G24" s="364"/>
      <c r="H24" s="364"/>
      <c r="I24" s="364"/>
      <c r="J24" s="365"/>
      <c r="K24" s="366" t="s">
        <v>72</v>
      </c>
      <c r="L24" s="364"/>
      <c r="M24" s="364"/>
      <c r="N24" s="367"/>
    </row>
    <row r="25" spans="1:14" ht="19.5" thickTop="1" x14ac:dyDescent="0.25">
      <c r="A25" s="283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</row>
    <row r="26" spans="1:14" ht="18.75" x14ac:dyDescent="0.3">
      <c r="A26" s="13"/>
    </row>
  </sheetData>
  <mergeCells count="65">
    <mergeCell ref="A13:E13"/>
    <mergeCell ref="E21:J21"/>
    <mergeCell ref="A25:N25"/>
    <mergeCell ref="A24:D24"/>
    <mergeCell ref="E24:J24"/>
    <mergeCell ref="K24:N24"/>
    <mergeCell ref="K21:N21"/>
    <mergeCell ref="A22:D22"/>
    <mergeCell ref="A23:D23"/>
    <mergeCell ref="E22:J22"/>
    <mergeCell ref="E23:J23"/>
    <mergeCell ref="K22:N22"/>
    <mergeCell ref="K23:N23"/>
    <mergeCell ref="A14:E14"/>
    <mergeCell ref="A15:E15"/>
    <mergeCell ref="A16:E16"/>
    <mergeCell ref="B10:D10"/>
    <mergeCell ref="E10:E11"/>
    <mergeCell ref="F10:J11"/>
    <mergeCell ref="B11:D11"/>
    <mergeCell ref="B12:D12"/>
    <mergeCell ref="F12:J12"/>
    <mergeCell ref="A21:D21"/>
    <mergeCell ref="A19:D19"/>
    <mergeCell ref="A20:D20"/>
    <mergeCell ref="E19:J19"/>
    <mergeCell ref="E20:J20"/>
    <mergeCell ref="K19:N19"/>
    <mergeCell ref="K20:N20"/>
    <mergeCell ref="A17:D18"/>
    <mergeCell ref="E17:J18"/>
    <mergeCell ref="K17:N17"/>
    <mergeCell ref="K18:N18"/>
    <mergeCell ref="F13:I13"/>
    <mergeCell ref="H14:I14"/>
    <mergeCell ref="H15:I15"/>
    <mergeCell ref="H16:I16"/>
    <mergeCell ref="K7:K8"/>
    <mergeCell ref="L7:L8"/>
    <mergeCell ref="M7:M8"/>
    <mergeCell ref="N7:N8"/>
    <mergeCell ref="B9:D9"/>
    <mergeCell ref="F9:J9"/>
    <mergeCell ref="B6:D6"/>
    <mergeCell ref="G6:H6"/>
    <mergeCell ref="I6:J6"/>
    <mergeCell ref="B7:B8"/>
    <mergeCell ref="C7:C8"/>
    <mergeCell ref="D7:D8"/>
    <mergeCell ref="E7:E8"/>
    <mergeCell ref="F7:J8"/>
    <mergeCell ref="E2:E6"/>
    <mergeCell ref="F4:J5"/>
    <mergeCell ref="N2:N3"/>
    <mergeCell ref="F3:J3"/>
    <mergeCell ref="B4:D4"/>
    <mergeCell ref="B5:D5"/>
    <mergeCell ref="A1:N1"/>
    <mergeCell ref="B2:B3"/>
    <mergeCell ref="C2:C3"/>
    <mergeCell ref="D2:D3"/>
    <mergeCell ref="F2:J2"/>
    <mergeCell ref="K2:K3"/>
    <mergeCell ref="L2:L3"/>
    <mergeCell ref="M2:M3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workbookViewId="0">
      <selection activeCell="A27" sqref="A27:AE27"/>
    </sheetView>
  </sheetViews>
  <sheetFormatPr defaultRowHeight="15" x14ac:dyDescent="0.25"/>
  <cols>
    <col min="1" max="1" width="18.28515625" customWidth="1"/>
    <col min="2" max="2" width="5.5703125" customWidth="1"/>
    <col min="3" max="3" width="5.28515625" customWidth="1"/>
    <col min="4" max="4" width="7.42578125" customWidth="1"/>
    <col min="5" max="5" width="19.5703125" customWidth="1"/>
    <col min="6" max="6" width="5.7109375" customWidth="1"/>
    <col min="7" max="7" width="6.5703125" customWidth="1"/>
    <col min="8" max="8" width="4.85546875" customWidth="1"/>
    <col min="9" max="9" width="4.5703125" customWidth="1"/>
    <col min="10" max="10" width="6.85546875" customWidth="1"/>
    <col min="11" max="11" width="11" customWidth="1"/>
    <col min="12" max="12" width="11.7109375" customWidth="1"/>
    <col min="13" max="13" width="10.7109375" customWidth="1"/>
    <col min="14" max="14" width="11.28515625" customWidth="1"/>
  </cols>
  <sheetData>
    <row r="1" spans="1:14" ht="24" customHeight="1" thickBot="1" x14ac:dyDescent="0.3">
      <c r="A1" s="283" t="s">
        <v>162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35.25" customHeight="1" thickTop="1" thickBot="1" x14ac:dyDescent="0.3">
      <c r="A2" s="6" t="s">
        <v>163</v>
      </c>
      <c r="B2" s="284"/>
      <c r="C2" s="284"/>
      <c r="D2" s="284"/>
      <c r="E2" s="301" t="s">
        <v>98</v>
      </c>
      <c r="F2" s="286" t="s">
        <v>52</v>
      </c>
      <c r="G2" s="287"/>
      <c r="H2" s="287"/>
      <c r="I2" s="287"/>
      <c r="J2" s="288"/>
      <c r="K2" s="289" t="s">
        <v>53</v>
      </c>
      <c r="L2" s="289" t="s">
        <v>54</v>
      </c>
      <c r="M2" s="289" t="s">
        <v>55</v>
      </c>
      <c r="N2" s="280" t="s">
        <v>56</v>
      </c>
    </row>
    <row r="3" spans="1:14" ht="33.75" customHeight="1" thickBot="1" x14ac:dyDescent="0.3">
      <c r="A3" s="7" t="s">
        <v>12</v>
      </c>
      <c r="B3" s="285"/>
      <c r="C3" s="285"/>
      <c r="D3" s="285"/>
      <c r="E3" s="302"/>
      <c r="F3" s="177"/>
      <c r="G3" s="282"/>
      <c r="H3" s="282"/>
      <c r="I3" s="282"/>
      <c r="J3" s="178"/>
      <c r="K3" s="290"/>
      <c r="L3" s="290"/>
      <c r="M3" s="290"/>
      <c r="N3" s="281"/>
    </row>
    <row r="4" spans="1:14" ht="15.75" thickBot="1" x14ac:dyDescent="0.3">
      <c r="A4" s="7" t="s">
        <v>3</v>
      </c>
      <c r="B4" s="117"/>
      <c r="C4" s="115"/>
      <c r="D4" s="116"/>
      <c r="E4" s="302"/>
      <c r="F4" s="304" t="s">
        <v>73</v>
      </c>
      <c r="G4" s="305"/>
      <c r="H4" s="305"/>
      <c r="I4" s="305"/>
      <c r="J4" s="306"/>
      <c r="K4" s="35"/>
      <c r="L4" s="24"/>
      <c r="M4" s="24"/>
      <c r="N4" s="28"/>
    </row>
    <row r="5" spans="1:14" ht="15.75" thickBot="1" x14ac:dyDescent="0.3">
      <c r="A5" s="7" t="s">
        <v>6</v>
      </c>
      <c r="B5" s="117"/>
      <c r="C5" s="115"/>
      <c r="D5" s="116"/>
      <c r="E5" s="302"/>
      <c r="F5" s="307"/>
      <c r="G5" s="308"/>
      <c r="H5" s="308"/>
      <c r="I5" s="308"/>
      <c r="J5" s="309"/>
      <c r="K5" s="35"/>
      <c r="L5" s="24"/>
      <c r="M5" s="24"/>
      <c r="N5" s="28"/>
    </row>
    <row r="6" spans="1:14" ht="15.75" thickBot="1" x14ac:dyDescent="0.3">
      <c r="A6" s="7" t="s">
        <v>40</v>
      </c>
      <c r="B6" s="117"/>
      <c r="C6" s="115"/>
      <c r="D6" s="116"/>
      <c r="E6" s="303"/>
      <c r="F6" s="14"/>
      <c r="G6" s="291"/>
      <c r="H6" s="292"/>
      <c r="I6" s="177"/>
      <c r="J6" s="178"/>
      <c r="K6" s="35"/>
      <c r="L6" s="24"/>
      <c r="M6" s="24"/>
      <c r="N6" s="28"/>
    </row>
    <row r="7" spans="1:14" ht="13.5" customHeight="1" x14ac:dyDescent="0.25">
      <c r="A7" s="8" t="s">
        <v>11</v>
      </c>
      <c r="B7" s="293"/>
      <c r="C7" s="293"/>
      <c r="D7" s="295"/>
      <c r="E7" s="297" t="s">
        <v>57</v>
      </c>
      <c r="F7" s="299" t="s">
        <v>83</v>
      </c>
      <c r="G7" s="209"/>
      <c r="H7" s="209"/>
      <c r="I7" s="209"/>
      <c r="J7" s="210"/>
      <c r="K7" s="320"/>
      <c r="L7" s="310"/>
      <c r="M7" s="310"/>
      <c r="N7" s="311"/>
    </row>
    <row r="8" spans="1:14" ht="13.5" customHeight="1" thickBot="1" x14ac:dyDescent="0.3">
      <c r="A8" s="7" t="s">
        <v>12</v>
      </c>
      <c r="B8" s="294"/>
      <c r="C8" s="294"/>
      <c r="D8" s="296"/>
      <c r="E8" s="298"/>
      <c r="F8" s="300"/>
      <c r="G8" s="212"/>
      <c r="H8" s="212"/>
      <c r="I8" s="212"/>
      <c r="J8" s="213"/>
      <c r="K8" s="321"/>
      <c r="L8" s="290"/>
      <c r="M8" s="290"/>
      <c r="N8" s="312"/>
    </row>
    <row r="9" spans="1:14" ht="24" customHeight="1" thickBot="1" x14ac:dyDescent="0.3">
      <c r="A9" s="7" t="s">
        <v>4</v>
      </c>
      <c r="B9" s="117"/>
      <c r="C9" s="115"/>
      <c r="D9" s="141"/>
      <c r="E9" s="10" t="s">
        <v>58</v>
      </c>
      <c r="F9" s="313" t="s">
        <v>82</v>
      </c>
      <c r="G9" s="314"/>
      <c r="H9" s="314"/>
      <c r="I9" s="314"/>
      <c r="J9" s="315"/>
      <c r="K9" s="23"/>
      <c r="L9" s="22"/>
      <c r="M9" s="24"/>
      <c r="N9" s="28"/>
    </row>
    <row r="10" spans="1:14" ht="23.25" thickBot="1" x14ac:dyDescent="0.3">
      <c r="A10" s="7" t="s">
        <v>15</v>
      </c>
      <c r="B10" s="349"/>
      <c r="C10" s="350"/>
      <c r="D10" s="351"/>
      <c r="E10" s="352" t="s">
        <v>59</v>
      </c>
      <c r="F10" s="354" t="s">
        <v>84</v>
      </c>
      <c r="G10" s="305"/>
      <c r="H10" s="305"/>
      <c r="I10" s="305"/>
      <c r="J10" s="306"/>
      <c r="K10" s="31"/>
      <c r="L10" s="20"/>
      <c r="M10" s="20"/>
      <c r="N10" s="18"/>
    </row>
    <row r="11" spans="1:14" ht="24.75" customHeight="1" thickBot="1" x14ac:dyDescent="0.3">
      <c r="A11" s="7" t="s">
        <v>17</v>
      </c>
      <c r="B11" s="177"/>
      <c r="C11" s="282"/>
      <c r="D11" s="379"/>
      <c r="E11" s="353"/>
      <c r="F11" s="355"/>
      <c r="G11" s="308"/>
      <c r="H11" s="308"/>
      <c r="I11" s="308"/>
      <c r="J11" s="309"/>
      <c r="K11" s="19"/>
      <c r="L11" s="20"/>
      <c r="M11" s="20"/>
      <c r="N11" s="18"/>
    </row>
    <row r="12" spans="1:14" ht="27" customHeight="1" thickBot="1" x14ac:dyDescent="0.3">
      <c r="A12" s="8" t="s">
        <v>13</v>
      </c>
      <c r="B12" s="356" t="s">
        <v>156</v>
      </c>
      <c r="C12" s="357"/>
      <c r="D12" s="358"/>
      <c r="E12" s="9" t="s">
        <v>14</v>
      </c>
      <c r="F12" s="359"/>
      <c r="G12" s="357"/>
      <c r="H12" s="357"/>
      <c r="I12" s="357"/>
      <c r="J12" s="360"/>
      <c r="K12" s="16"/>
      <c r="L12" s="17"/>
      <c r="M12" s="17"/>
      <c r="N12" s="18"/>
    </row>
    <row r="13" spans="1:14" ht="37.5" customHeight="1" thickTop="1" thickBot="1" x14ac:dyDescent="0.3">
      <c r="A13" s="361" t="s">
        <v>60</v>
      </c>
      <c r="B13" s="287"/>
      <c r="C13" s="287"/>
      <c r="D13" s="287"/>
      <c r="E13" s="288"/>
      <c r="F13" s="286" t="s">
        <v>61</v>
      </c>
      <c r="G13" s="287"/>
      <c r="H13" s="287"/>
      <c r="I13" s="288"/>
      <c r="J13" s="11" t="s">
        <v>35</v>
      </c>
      <c r="K13" s="16"/>
      <c r="L13" s="20"/>
      <c r="M13" s="20"/>
      <c r="N13" s="21"/>
    </row>
    <row r="14" spans="1:14" ht="15.75" thickBot="1" x14ac:dyDescent="0.3">
      <c r="A14" s="373" t="s">
        <v>87</v>
      </c>
      <c r="B14" s="374"/>
      <c r="C14" s="374"/>
      <c r="D14" s="374"/>
      <c r="E14" s="375"/>
      <c r="F14" s="25"/>
      <c r="G14" s="15"/>
      <c r="H14" s="316"/>
      <c r="I14" s="317"/>
      <c r="J14" s="34" t="s">
        <v>148</v>
      </c>
      <c r="K14" s="16"/>
      <c r="L14" s="17"/>
      <c r="M14" s="17"/>
      <c r="N14" s="18"/>
    </row>
    <row r="15" spans="1:14" ht="15.75" thickBot="1" x14ac:dyDescent="0.3">
      <c r="A15" s="376">
        <v>2</v>
      </c>
      <c r="B15" s="377"/>
      <c r="C15" s="377"/>
      <c r="D15" s="377"/>
      <c r="E15" s="378"/>
      <c r="F15" s="12"/>
      <c r="G15" s="30"/>
      <c r="H15" s="318"/>
      <c r="I15" s="319"/>
      <c r="J15" s="29"/>
      <c r="K15" s="16"/>
      <c r="L15" s="17"/>
      <c r="M15" s="17"/>
      <c r="N15" s="18"/>
    </row>
    <row r="16" spans="1:14" ht="15.75" thickBot="1" x14ac:dyDescent="0.3">
      <c r="A16" s="376">
        <v>3</v>
      </c>
      <c r="B16" s="377"/>
      <c r="C16" s="377"/>
      <c r="D16" s="377"/>
      <c r="E16" s="378"/>
      <c r="F16" s="12"/>
      <c r="G16" s="30"/>
      <c r="H16" s="318"/>
      <c r="I16" s="319"/>
      <c r="J16" s="29"/>
      <c r="K16" s="16"/>
      <c r="L16" s="17"/>
      <c r="M16" s="17"/>
      <c r="N16" s="18"/>
    </row>
    <row r="17" spans="1:14" ht="26.25" customHeight="1" x14ac:dyDescent="0.25">
      <c r="A17" s="328" t="s">
        <v>161</v>
      </c>
      <c r="B17" s="329"/>
      <c r="C17" s="329"/>
      <c r="D17" s="330"/>
      <c r="E17" s="334" t="s">
        <v>45</v>
      </c>
      <c r="F17" s="329"/>
      <c r="G17" s="329"/>
      <c r="H17" s="329"/>
      <c r="I17" s="329"/>
      <c r="J17" s="330"/>
      <c r="K17" s="336" t="s">
        <v>63</v>
      </c>
      <c r="L17" s="337"/>
      <c r="M17" s="337"/>
      <c r="N17" s="338"/>
    </row>
    <row r="18" spans="1:14" ht="20.25" customHeight="1" thickBot="1" x14ac:dyDescent="0.3">
      <c r="A18" s="331"/>
      <c r="B18" s="332"/>
      <c r="C18" s="332"/>
      <c r="D18" s="333"/>
      <c r="E18" s="335"/>
      <c r="F18" s="332"/>
      <c r="G18" s="332"/>
      <c r="H18" s="332"/>
      <c r="I18" s="332"/>
      <c r="J18" s="333"/>
      <c r="K18" s="339" t="s">
        <v>64</v>
      </c>
      <c r="L18" s="340"/>
      <c r="M18" s="340"/>
      <c r="N18" s="341"/>
    </row>
    <row r="19" spans="1:14" ht="23.25" customHeight="1" x14ac:dyDescent="0.25">
      <c r="A19" s="345" t="s">
        <v>160</v>
      </c>
      <c r="B19" s="323"/>
      <c r="C19" s="323"/>
      <c r="D19" s="346"/>
      <c r="E19" s="322" t="s">
        <v>158</v>
      </c>
      <c r="F19" s="323"/>
      <c r="G19" s="323"/>
      <c r="H19" s="323"/>
      <c r="I19" s="323"/>
      <c r="J19" s="346"/>
      <c r="K19" s="322" t="s">
        <v>75</v>
      </c>
      <c r="L19" s="323"/>
      <c r="M19" s="323"/>
      <c r="N19" s="324"/>
    </row>
    <row r="20" spans="1:14" ht="12" customHeight="1" thickBot="1" x14ac:dyDescent="0.3">
      <c r="A20" s="347" t="s">
        <v>76</v>
      </c>
      <c r="B20" s="326"/>
      <c r="C20" s="326"/>
      <c r="D20" s="348"/>
      <c r="E20" s="325" t="s">
        <v>159</v>
      </c>
      <c r="F20" s="326"/>
      <c r="G20" s="326"/>
      <c r="H20" s="326"/>
      <c r="I20" s="326"/>
      <c r="J20" s="348"/>
      <c r="K20" s="325" t="s">
        <v>65</v>
      </c>
      <c r="L20" s="326"/>
      <c r="M20" s="326"/>
      <c r="N20" s="327"/>
    </row>
    <row r="21" spans="1:14" ht="18" customHeight="1" thickBot="1" x14ac:dyDescent="0.3">
      <c r="A21" s="342" t="s">
        <v>78</v>
      </c>
      <c r="B21" s="343"/>
      <c r="C21" s="343"/>
      <c r="D21" s="344"/>
      <c r="E21" s="362" t="s">
        <v>66</v>
      </c>
      <c r="F21" s="343"/>
      <c r="G21" s="343"/>
      <c r="H21" s="343"/>
      <c r="I21" s="343"/>
      <c r="J21" s="344"/>
      <c r="K21" s="362" t="s">
        <v>67</v>
      </c>
      <c r="L21" s="343"/>
      <c r="M21" s="343"/>
      <c r="N21" s="368"/>
    </row>
    <row r="22" spans="1:14" ht="15" customHeight="1" x14ac:dyDescent="0.25">
      <c r="A22" s="345" t="s">
        <v>79</v>
      </c>
      <c r="B22" s="323"/>
      <c r="C22" s="323"/>
      <c r="D22" s="369"/>
      <c r="E22" s="371" t="s">
        <v>69</v>
      </c>
      <c r="F22" s="323"/>
      <c r="G22" s="323"/>
      <c r="H22" s="323"/>
      <c r="I22" s="323"/>
      <c r="J22" s="369"/>
      <c r="K22" s="371" t="s">
        <v>80</v>
      </c>
      <c r="L22" s="323"/>
      <c r="M22" s="323"/>
      <c r="N22" s="324"/>
    </row>
    <row r="23" spans="1:14" ht="16.5" customHeight="1" thickBot="1" x14ac:dyDescent="0.3">
      <c r="A23" s="347" t="s">
        <v>68</v>
      </c>
      <c r="B23" s="326"/>
      <c r="C23" s="326"/>
      <c r="D23" s="370"/>
      <c r="E23" s="372" t="s">
        <v>70</v>
      </c>
      <c r="F23" s="326"/>
      <c r="G23" s="326"/>
      <c r="H23" s="326"/>
      <c r="I23" s="326"/>
      <c r="J23" s="370"/>
      <c r="K23" s="372" t="s">
        <v>81</v>
      </c>
      <c r="L23" s="326"/>
      <c r="M23" s="326"/>
      <c r="N23" s="327"/>
    </row>
    <row r="24" spans="1:14" ht="15" customHeight="1" thickBot="1" x14ac:dyDescent="0.3">
      <c r="A24" s="363" t="s">
        <v>71</v>
      </c>
      <c r="B24" s="364"/>
      <c r="C24" s="364"/>
      <c r="D24" s="365"/>
      <c r="E24" s="366" t="s">
        <v>72</v>
      </c>
      <c r="F24" s="364"/>
      <c r="G24" s="364"/>
      <c r="H24" s="364"/>
      <c r="I24" s="364"/>
      <c r="J24" s="365"/>
      <c r="K24" s="366" t="s">
        <v>72</v>
      </c>
      <c r="L24" s="364"/>
      <c r="M24" s="364"/>
      <c r="N24" s="367"/>
    </row>
    <row r="25" spans="1:14" ht="19.5" thickTop="1" x14ac:dyDescent="0.25">
      <c r="A25" s="283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</row>
    <row r="26" spans="1:14" ht="18.75" x14ac:dyDescent="0.3">
      <c r="A26" s="13"/>
    </row>
  </sheetData>
  <mergeCells count="65">
    <mergeCell ref="A1:N1"/>
    <mergeCell ref="B2:B3"/>
    <mergeCell ref="C2:C3"/>
    <mergeCell ref="D2:D3"/>
    <mergeCell ref="E2:E6"/>
    <mergeCell ref="F2:J2"/>
    <mergeCell ref="K2:K3"/>
    <mergeCell ref="L2:L3"/>
    <mergeCell ref="M2:M3"/>
    <mergeCell ref="N2:N3"/>
    <mergeCell ref="F3:J3"/>
    <mergeCell ref="B4:D4"/>
    <mergeCell ref="F4:J5"/>
    <mergeCell ref="B5:D5"/>
    <mergeCell ref="B6:D6"/>
    <mergeCell ref="G6:H6"/>
    <mergeCell ref="B10:D10"/>
    <mergeCell ref="E10:E11"/>
    <mergeCell ref="F10:J11"/>
    <mergeCell ref="B11:D11"/>
    <mergeCell ref="B7:B8"/>
    <mergeCell ref="C7:C8"/>
    <mergeCell ref="D7:D8"/>
    <mergeCell ref="E7:E8"/>
    <mergeCell ref="F7:J8"/>
    <mergeCell ref="B9:D9"/>
    <mergeCell ref="F9:J9"/>
    <mergeCell ref="I6:J6"/>
    <mergeCell ref="L7:L8"/>
    <mergeCell ref="M7:M8"/>
    <mergeCell ref="N7:N8"/>
    <mergeCell ref="K7:K8"/>
    <mergeCell ref="B12:D12"/>
    <mergeCell ref="F12:J12"/>
    <mergeCell ref="A13:E13"/>
    <mergeCell ref="F13:I13"/>
    <mergeCell ref="A14:E14"/>
    <mergeCell ref="H14:I14"/>
    <mergeCell ref="A20:D20"/>
    <mergeCell ref="E20:J20"/>
    <mergeCell ref="K20:N20"/>
    <mergeCell ref="A15:E15"/>
    <mergeCell ref="H15:I15"/>
    <mergeCell ref="A16:E16"/>
    <mergeCell ref="H16:I16"/>
    <mergeCell ref="A17:D18"/>
    <mergeCell ref="E17:J18"/>
    <mergeCell ref="K17:N17"/>
    <mergeCell ref="K18:N18"/>
    <mergeCell ref="A19:D19"/>
    <mergeCell ref="E19:J19"/>
    <mergeCell ref="K19:N19"/>
    <mergeCell ref="A21:D21"/>
    <mergeCell ref="E21:J21"/>
    <mergeCell ref="K21:N21"/>
    <mergeCell ref="A22:D22"/>
    <mergeCell ref="E22:J22"/>
    <mergeCell ref="K22:N22"/>
    <mergeCell ref="A25:N25"/>
    <mergeCell ref="A23:D23"/>
    <mergeCell ref="E23:J23"/>
    <mergeCell ref="K23:N23"/>
    <mergeCell ref="A24:D24"/>
    <mergeCell ref="E24:J24"/>
    <mergeCell ref="K24:N24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DU36"/>
  <sheetViews>
    <sheetView zoomScaleNormal="100" zoomScalePageLayoutView="115" workbookViewId="0">
      <selection activeCell="AG8" sqref="AG8:AW9"/>
    </sheetView>
  </sheetViews>
  <sheetFormatPr defaultColWidth="1.140625" defaultRowHeight="11.25" x14ac:dyDescent="0.2"/>
  <cols>
    <col min="1" max="122" width="1.140625" style="43"/>
    <col min="123" max="123" width="0.140625" style="43" customWidth="1"/>
    <col min="124" max="16384" width="1.140625" style="43"/>
  </cols>
  <sheetData>
    <row r="1" spans="1:125" s="41" customFormat="1" ht="10.5" x14ac:dyDescent="0.2">
      <c r="DS1" s="42"/>
    </row>
    <row r="2" spans="1:125" s="41" customFormat="1" ht="10.5" x14ac:dyDescent="0.2">
      <c r="DS2" s="42"/>
    </row>
    <row r="3" spans="1:125" ht="3.75" customHeight="1" x14ac:dyDescent="0.2">
      <c r="DU3" s="44"/>
    </row>
    <row r="4" spans="1:125" s="45" customFormat="1" ht="12.75" x14ac:dyDescent="0.2">
      <c r="A4" s="380" t="s">
        <v>173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380"/>
      <c r="CL4" s="380"/>
      <c r="CM4" s="380"/>
      <c r="CN4" s="380"/>
      <c r="CO4" s="380"/>
      <c r="CP4" s="380"/>
      <c r="CQ4" s="380"/>
      <c r="CR4" s="380"/>
      <c r="CS4" s="380"/>
      <c r="CT4" s="380"/>
      <c r="CU4" s="380"/>
      <c r="CV4" s="380"/>
      <c r="CW4" s="380"/>
      <c r="CX4" s="380"/>
      <c r="CY4" s="380"/>
      <c r="CZ4" s="380"/>
      <c r="DA4" s="380"/>
      <c r="DB4" s="380"/>
      <c r="DC4" s="380"/>
      <c r="DD4" s="380"/>
      <c r="DE4" s="380"/>
      <c r="DF4" s="380"/>
      <c r="DG4" s="380"/>
      <c r="DH4" s="380"/>
      <c r="DI4" s="380"/>
      <c r="DJ4" s="380"/>
      <c r="DK4" s="380"/>
      <c r="DL4" s="380"/>
      <c r="DM4" s="380"/>
      <c r="DN4" s="380"/>
      <c r="DO4" s="380"/>
      <c r="DP4" s="380"/>
      <c r="DQ4" s="380"/>
      <c r="DR4" s="380"/>
      <c r="DS4" s="380"/>
    </row>
    <row r="5" spans="1:125" x14ac:dyDescent="0.2">
      <c r="AG5" s="381" t="s">
        <v>198</v>
      </c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1"/>
      <c r="BZ5" s="381"/>
      <c r="CA5" s="381"/>
      <c r="CB5" s="381"/>
      <c r="CC5" s="381"/>
      <c r="CD5" s="381"/>
      <c r="CE5" s="381"/>
      <c r="CF5" s="381"/>
      <c r="CG5" s="381"/>
      <c r="CH5" s="381"/>
      <c r="CI5" s="381"/>
      <c r="CJ5" s="381"/>
      <c r="CK5" s="381"/>
      <c r="CL5" s="381"/>
      <c r="CM5" s="381"/>
    </row>
    <row r="6" spans="1:125" s="46" customFormat="1" ht="8.25" x14ac:dyDescent="0.15">
      <c r="AG6" s="382" t="s">
        <v>174</v>
      </c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2"/>
      <c r="CD6" s="382"/>
      <c r="CE6" s="382"/>
      <c r="CF6" s="382"/>
      <c r="CG6" s="382"/>
      <c r="CH6" s="382"/>
      <c r="CI6" s="382"/>
      <c r="CJ6" s="382"/>
      <c r="CK6" s="382"/>
      <c r="CL6" s="382"/>
      <c r="CM6" s="382"/>
    </row>
    <row r="7" spans="1:125" ht="5.85" customHeight="1" x14ac:dyDescent="0.2"/>
    <row r="8" spans="1:125" ht="28.35" customHeight="1" x14ac:dyDescent="0.2">
      <c r="A8" s="383" t="s">
        <v>175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5"/>
      <c r="R8" s="389"/>
      <c r="S8" s="390"/>
      <c r="T8" s="390"/>
      <c r="U8" s="390"/>
      <c r="V8" s="391"/>
      <c r="W8" s="389"/>
      <c r="X8" s="390"/>
      <c r="Y8" s="390"/>
      <c r="Z8" s="390"/>
      <c r="AA8" s="391"/>
      <c r="AB8" s="389"/>
      <c r="AC8" s="390"/>
      <c r="AD8" s="390"/>
      <c r="AE8" s="390"/>
      <c r="AF8" s="391"/>
      <c r="AG8" s="395" t="s">
        <v>5</v>
      </c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7"/>
      <c r="AX8" s="401" t="s">
        <v>176</v>
      </c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3"/>
      <c r="BY8" s="404" t="s">
        <v>177</v>
      </c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6"/>
      <c r="CN8" s="404" t="s">
        <v>178</v>
      </c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6"/>
      <c r="DD8" s="404" t="s">
        <v>179</v>
      </c>
      <c r="DE8" s="405"/>
      <c r="DF8" s="405"/>
      <c r="DG8" s="405"/>
      <c r="DH8" s="405"/>
      <c r="DI8" s="405"/>
      <c r="DJ8" s="405"/>
      <c r="DK8" s="405"/>
      <c r="DL8" s="405"/>
      <c r="DM8" s="405"/>
      <c r="DN8" s="405"/>
      <c r="DO8" s="405"/>
      <c r="DP8" s="405"/>
      <c r="DQ8" s="405"/>
      <c r="DR8" s="405"/>
      <c r="DS8" s="406"/>
    </row>
    <row r="9" spans="1:125" ht="27.75" customHeight="1" x14ac:dyDescent="0.2">
      <c r="A9" s="386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8"/>
      <c r="R9" s="392"/>
      <c r="S9" s="393"/>
      <c r="T9" s="393"/>
      <c r="U9" s="393"/>
      <c r="V9" s="394"/>
      <c r="W9" s="392"/>
      <c r="X9" s="393"/>
      <c r="Y9" s="393"/>
      <c r="Z9" s="393"/>
      <c r="AA9" s="394"/>
      <c r="AB9" s="392"/>
      <c r="AC9" s="393"/>
      <c r="AD9" s="393"/>
      <c r="AE9" s="393"/>
      <c r="AF9" s="394"/>
      <c r="AG9" s="398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400"/>
      <c r="AX9" s="410" t="s">
        <v>151</v>
      </c>
      <c r="AY9" s="411"/>
      <c r="AZ9" s="411"/>
      <c r="BA9" s="411"/>
      <c r="BB9" s="411"/>
      <c r="BC9" s="411"/>
      <c r="BD9" s="411"/>
      <c r="BE9" s="411"/>
      <c r="BF9" s="411"/>
      <c r="BG9" s="411"/>
      <c r="BH9" s="411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2"/>
      <c r="BY9" s="407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9"/>
      <c r="CN9" s="407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9"/>
      <c r="DD9" s="407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  <c r="DQ9" s="408"/>
      <c r="DR9" s="408"/>
      <c r="DS9" s="409"/>
    </row>
    <row r="10" spans="1:125" ht="20.85" customHeight="1" x14ac:dyDescent="0.2">
      <c r="A10" s="401" t="s">
        <v>3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3"/>
      <c r="R10" s="410" t="s">
        <v>47</v>
      </c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  <c r="AG10" s="410" t="s">
        <v>180</v>
      </c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2"/>
      <c r="AX10" s="383" t="s">
        <v>181</v>
      </c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7"/>
      <c r="BY10" s="413">
        <v>43408</v>
      </c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5"/>
      <c r="CN10" s="383" t="s">
        <v>205</v>
      </c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5"/>
      <c r="DD10" s="383" t="s">
        <v>203</v>
      </c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  <c r="DQ10" s="384"/>
      <c r="DR10" s="384"/>
      <c r="DS10" s="385"/>
    </row>
    <row r="11" spans="1:125" ht="20.85" customHeight="1" x14ac:dyDescent="0.2">
      <c r="A11" s="401" t="s">
        <v>6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3"/>
      <c r="R11" s="410" t="s">
        <v>48</v>
      </c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2"/>
      <c r="AG11" s="410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2"/>
      <c r="AX11" s="398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400"/>
      <c r="BY11" s="416"/>
      <c r="BZ11" s="417"/>
      <c r="CA11" s="417"/>
      <c r="CB11" s="417"/>
      <c r="CC11" s="417"/>
      <c r="CD11" s="417"/>
      <c r="CE11" s="417"/>
      <c r="CF11" s="417"/>
      <c r="CG11" s="417"/>
      <c r="CH11" s="417"/>
      <c r="CI11" s="417"/>
      <c r="CJ11" s="417"/>
      <c r="CK11" s="417"/>
      <c r="CL11" s="417"/>
      <c r="CM11" s="418"/>
      <c r="CN11" s="386"/>
      <c r="CO11" s="387"/>
      <c r="CP11" s="387"/>
      <c r="CQ11" s="387"/>
      <c r="CR11" s="387"/>
      <c r="CS11" s="387"/>
      <c r="CT11" s="387"/>
      <c r="CU11" s="387"/>
      <c r="CV11" s="387"/>
      <c r="CW11" s="387"/>
      <c r="CX11" s="387"/>
      <c r="CY11" s="387"/>
      <c r="CZ11" s="387"/>
      <c r="DA11" s="387"/>
      <c r="DB11" s="387"/>
      <c r="DC11" s="388"/>
      <c r="DD11" s="386"/>
      <c r="DE11" s="387"/>
      <c r="DF11" s="387"/>
      <c r="DG11" s="387"/>
      <c r="DH11" s="387"/>
      <c r="DI11" s="387"/>
      <c r="DJ11" s="387"/>
      <c r="DK11" s="387"/>
      <c r="DL11" s="387"/>
      <c r="DM11" s="387"/>
      <c r="DN11" s="387"/>
      <c r="DO11" s="387"/>
      <c r="DP11" s="387"/>
      <c r="DQ11" s="387"/>
      <c r="DR11" s="387"/>
      <c r="DS11" s="388"/>
    </row>
    <row r="12" spans="1:125" ht="20.85" customHeight="1" x14ac:dyDescent="0.2">
      <c r="A12" s="401" t="s">
        <v>40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3"/>
      <c r="R12" s="410" t="s">
        <v>49</v>
      </c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2"/>
      <c r="AG12" s="410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2"/>
      <c r="AX12" s="419" t="s">
        <v>155</v>
      </c>
      <c r="AY12" s="420"/>
      <c r="AZ12" s="420"/>
      <c r="BA12" s="420"/>
      <c r="BB12" s="420"/>
      <c r="BC12" s="420"/>
      <c r="BD12" s="420"/>
      <c r="BE12" s="420"/>
      <c r="BF12" s="421"/>
      <c r="BG12" s="419" t="s">
        <v>102</v>
      </c>
      <c r="BH12" s="420"/>
      <c r="BI12" s="420"/>
      <c r="BJ12" s="420"/>
      <c r="BK12" s="420"/>
      <c r="BL12" s="420"/>
      <c r="BM12" s="420"/>
      <c r="BN12" s="420"/>
      <c r="BO12" s="421"/>
      <c r="BP12" s="419" t="s">
        <v>105</v>
      </c>
      <c r="BQ12" s="420"/>
      <c r="BR12" s="420"/>
      <c r="BS12" s="420"/>
      <c r="BT12" s="420"/>
      <c r="BU12" s="420"/>
      <c r="BV12" s="420"/>
      <c r="BW12" s="420"/>
      <c r="BX12" s="421"/>
      <c r="BY12" s="413">
        <v>43408</v>
      </c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4"/>
      <c r="CL12" s="414"/>
      <c r="CM12" s="415"/>
      <c r="CN12" s="383" t="s">
        <v>206</v>
      </c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5"/>
      <c r="DD12" s="383" t="s">
        <v>203</v>
      </c>
      <c r="DE12" s="384"/>
      <c r="DF12" s="384"/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4"/>
      <c r="DS12" s="385"/>
    </row>
    <row r="13" spans="1:125" ht="22.5" customHeight="1" x14ac:dyDescent="0.2">
      <c r="A13" s="401" t="s">
        <v>182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3"/>
      <c r="R13" s="419" t="s">
        <v>167</v>
      </c>
      <c r="S13" s="420"/>
      <c r="T13" s="420"/>
      <c r="U13" s="420"/>
      <c r="V13" s="421"/>
      <c r="W13" s="419" t="s">
        <v>51</v>
      </c>
      <c r="X13" s="420"/>
      <c r="Y13" s="420"/>
      <c r="Z13" s="420"/>
      <c r="AA13" s="421"/>
      <c r="AB13" s="419" t="s">
        <v>196</v>
      </c>
      <c r="AC13" s="420"/>
      <c r="AD13" s="420"/>
      <c r="AE13" s="420"/>
      <c r="AF13" s="421"/>
      <c r="AG13" s="401" t="s">
        <v>109</v>
      </c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3"/>
      <c r="AX13" s="410" t="s">
        <v>83</v>
      </c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2"/>
      <c r="BY13" s="416"/>
      <c r="BZ13" s="417"/>
      <c r="CA13" s="417"/>
      <c r="CB13" s="417"/>
      <c r="CC13" s="417"/>
      <c r="CD13" s="417"/>
      <c r="CE13" s="417"/>
      <c r="CF13" s="417"/>
      <c r="CG13" s="417"/>
      <c r="CH13" s="417"/>
      <c r="CI13" s="417"/>
      <c r="CJ13" s="417"/>
      <c r="CK13" s="417"/>
      <c r="CL13" s="417"/>
      <c r="CM13" s="418"/>
      <c r="CN13" s="386"/>
      <c r="CO13" s="387"/>
      <c r="CP13" s="387"/>
      <c r="CQ13" s="387"/>
      <c r="CR13" s="387"/>
      <c r="CS13" s="387"/>
      <c r="CT13" s="387"/>
      <c r="CU13" s="387"/>
      <c r="CV13" s="387"/>
      <c r="CW13" s="387"/>
      <c r="CX13" s="387"/>
      <c r="CY13" s="387"/>
      <c r="CZ13" s="387"/>
      <c r="DA13" s="387"/>
      <c r="DB13" s="387"/>
      <c r="DC13" s="388"/>
      <c r="DD13" s="386"/>
      <c r="DE13" s="387"/>
      <c r="DF13" s="387"/>
      <c r="DG13" s="387"/>
      <c r="DH13" s="387"/>
      <c r="DI13" s="387"/>
      <c r="DJ13" s="387"/>
      <c r="DK13" s="387"/>
      <c r="DL13" s="387"/>
      <c r="DM13" s="387"/>
      <c r="DN13" s="387"/>
      <c r="DO13" s="387"/>
      <c r="DP13" s="387"/>
      <c r="DQ13" s="387"/>
      <c r="DR13" s="387"/>
      <c r="DS13" s="388"/>
    </row>
    <row r="14" spans="1:125" ht="22.5" customHeight="1" x14ac:dyDescent="0.2">
      <c r="A14" s="401" t="s">
        <v>4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3"/>
      <c r="R14" s="419" t="s">
        <v>44</v>
      </c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1"/>
      <c r="AG14" s="401" t="s">
        <v>110</v>
      </c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3"/>
      <c r="AX14" s="419" t="s">
        <v>82</v>
      </c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1"/>
      <c r="BY14" s="413">
        <v>43772</v>
      </c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5"/>
      <c r="CN14" s="383" t="s">
        <v>205</v>
      </c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4"/>
      <c r="DC14" s="385"/>
      <c r="DD14" s="383" t="s">
        <v>203</v>
      </c>
      <c r="DE14" s="384"/>
      <c r="DF14" s="384"/>
      <c r="DG14" s="384"/>
      <c r="DH14" s="384"/>
      <c r="DI14" s="384"/>
      <c r="DJ14" s="384"/>
      <c r="DK14" s="384"/>
      <c r="DL14" s="384"/>
      <c r="DM14" s="384"/>
      <c r="DN14" s="384"/>
      <c r="DO14" s="384"/>
      <c r="DP14" s="384"/>
      <c r="DQ14" s="384"/>
      <c r="DR14" s="384"/>
      <c r="DS14" s="385"/>
    </row>
    <row r="15" spans="1:125" ht="31.35" customHeight="1" x14ac:dyDescent="0.2">
      <c r="A15" s="383" t="s">
        <v>17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5"/>
      <c r="R15" s="422" t="s">
        <v>204</v>
      </c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4"/>
      <c r="AG15" s="383" t="s">
        <v>59</v>
      </c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5"/>
      <c r="AX15" s="428" t="s">
        <v>45</v>
      </c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30"/>
      <c r="BY15" s="416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8"/>
      <c r="CN15" s="386"/>
      <c r="CO15" s="387"/>
      <c r="CP15" s="387"/>
      <c r="CQ15" s="387"/>
      <c r="CR15" s="387"/>
      <c r="CS15" s="387"/>
      <c r="CT15" s="387"/>
      <c r="CU15" s="387"/>
      <c r="CV15" s="387"/>
      <c r="CW15" s="387"/>
      <c r="CX15" s="387"/>
      <c r="CY15" s="387"/>
      <c r="CZ15" s="387"/>
      <c r="DA15" s="387"/>
      <c r="DB15" s="387"/>
      <c r="DC15" s="388"/>
      <c r="DD15" s="386"/>
      <c r="DE15" s="387"/>
      <c r="DF15" s="387"/>
      <c r="DG15" s="387"/>
      <c r="DH15" s="387"/>
      <c r="DI15" s="387"/>
      <c r="DJ15" s="387"/>
      <c r="DK15" s="387"/>
      <c r="DL15" s="387"/>
      <c r="DM15" s="387"/>
      <c r="DN15" s="387"/>
      <c r="DO15" s="387"/>
      <c r="DP15" s="387"/>
      <c r="DQ15" s="387"/>
      <c r="DR15" s="387"/>
      <c r="DS15" s="388"/>
    </row>
    <row r="16" spans="1:125" ht="30.75" customHeight="1" x14ac:dyDescent="0.2">
      <c r="A16" s="386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8"/>
      <c r="R16" s="425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7"/>
      <c r="AG16" s="386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8"/>
      <c r="AX16" s="428" t="s">
        <v>197</v>
      </c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30"/>
      <c r="BY16" s="413">
        <v>43772</v>
      </c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4"/>
      <c r="CK16" s="414"/>
      <c r="CL16" s="414"/>
      <c r="CM16" s="415"/>
      <c r="CN16" s="383" t="s">
        <v>206</v>
      </c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4"/>
      <c r="DA16" s="384"/>
      <c r="DB16" s="384"/>
      <c r="DC16" s="385"/>
      <c r="DD16" s="383" t="s">
        <v>203</v>
      </c>
      <c r="DE16" s="384"/>
      <c r="DF16" s="384"/>
      <c r="DG16" s="384"/>
      <c r="DH16" s="384"/>
      <c r="DI16" s="384"/>
      <c r="DJ16" s="384"/>
      <c r="DK16" s="384"/>
      <c r="DL16" s="384"/>
      <c r="DM16" s="384"/>
      <c r="DN16" s="384"/>
      <c r="DO16" s="384"/>
      <c r="DP16" s="384"/>
      <c r="DQ16" s="384"/>
      <c r="DR16" s="384"/>
      <c r="DS16" s="385"/>
    </row>
    <row r="17" spans="1:123" ht="22.5" customHeight="1" x14ac:dyDescent="0.2">
      <c r="A17" s="401" t="s">
        <v>13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3"/>
      <c r="R17" s="419" t="s">
        <v>50</v>
      </c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1"/>
      <c r="AG17" s="401" t="s">
        <v>183</v>
      </c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3"/>
      <c r="AX17" s="419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1"/>
      <c r="BY17" s="416"/>
      <c r="BZ17" s="417"/>
      <c r="CA17" s="417"/>
      <c r="CB17" s="417"/>
      <c r="CC17" s="417"/>
      <c r="CD17" s="417"/>
      <c r="CE17" s="417"/>
      <c r="CF17" s="417"/>
      <c r="CG17" s="417"/>
      <c r="CH17" s="417"/>
      <c r="CI17" s="417"/>
      <c r="CJ17" s="417"/>
      <c r="CK17" s="417"/>
      <c r="CL17" s="417"/>
      <c r="CM17" s="418"/>
      <c r="CN17" s="386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8"/>
      <c r="DD17" s="386"/>
      <c r="DE17" s="387"/>
      <c r="DF17" s="387"/>
      <c r="DG17" s="387"/>
      <c r="DH17" s="387"/>
      <c r="DI17" s="387"/>
      <c r="DJ17" s="387"/>
      <c r="DK17" s="387"/>
      <c r="DL17" s="387"/>
      <c r="DM17" s="387"/>
      <c r="DN17" s="387"/>
      <c r="DO17" s="387"/>
      <c r="DP17" s="387"/>
      <c r="DQ17" s="387"/>
      <c r="DR17" s="387"/>
      <c r="DS17" s="388"/>
    </row>
    <row r="18" spans="1:123" ht="33.950000000000003" customHeight="1" x14ac:dyDescent="0.2">
      <c r="A18" s="401" t="s">
        <v>184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3"/>
      <c r="AX18" s="401" t="s">
        <v>185</v>
      </c>
      <c r="AY18" s="402"/>
      <c r="AZ18" s="402"/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2"/>
      <c r="BO18" s="403"/>
      <c r="BP18" s="411" t="s">
        <v>35</v>
      </c>
      <c r="BQ18" s="411"/>
      <c r="BR18" s="411"/>
      <c r="BS18" s="411"/>
      <c r="BT18" s="411"/>
      <c r="BU18" s="411"/>
      <c r="BV18" s="411"/>
      <c r="BW18" s="411"/>
      <c r="BX18" s="412"/>
      <c r="BY18" s="413" t="s">
        <v>171</v>
      </c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5"/>
      <c r="CN18" s="383" t="s">
        <v>207</v>
      </c>
      <c r="CO18" s="384"/>
      <c r="CP18" s="384"/>
      <c r="CQ18" s="384"/>
      <c r="CR18" s="384"/>
      <c r="CS18" s="384"/>
      <c r="CT18" s="384"/>
      <c r="CU18" s="384"/>
      <c r="CV18" s="384"/>
      <c r="CW18" s="384"/>
      <c r="CX18" s="384"/>
      <c r="CY18" s="384"/>
      <c r="CZ18" s="384"/>
      <c r="DA18" s="384"/>
      <c r="DB18" s="384"/>
      <c r="DC18" s="385"/>
      <c r="DD18" s="383" t="s">
        <v>203</v>
      </c>
      <c r="DE18" s="384"/>
      <c r="DF18" s="384"/>
      <c r="DG18" s="384"/>
      <c r="DH18" s="384"/>
      <c r="DI18" s="384"/>
      <c r="DJ18" s="384"/>
      <c r="DK18" s="384"/>
      <c r="DL18" s="384"/>
      <c r="DM18" s="384"/>
      <c r="DN18" s="384"/>
      <c r="DO18" s="384"/>
      <c r="DP18" s="384"/>
      <c r="DQ18" s="384"/>
      <c r="DR18" s="384"/>
      <c r="DS18" s="385"/>
    </row>
    <row r="19" spans="1:123" x14ac:dyDescent="0.2">
      <c r="A19" s="431">
        <v>1</v>
      </c>
      <c r="B19" s="432"/>
      <c r="C19" s="432" t="s">
        <v>88</v>
      </c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3"/>
      <c r="R19" s="434"/>
      <c r="S19" s="435"/>
      <c r="T19" s="435"/>
      <c r="U19" s="435"/>
      <c r="V19" s="436"/>
      <c r="W19" s="434"/>
      <c r="X19" s="435"/>
      <c r="Y19" s="435"/>
      <c r="Z19" s="435"/>
      <c r="AA19" s="436"/>
      <c r="AB19" s="434"/>
      <c r="AC19" s="435"/>
      <c r="AD19" s="435"/>
      <c r="AE19" s="435"/>
      <c r="AF19" s="436"/>
      <c r="AG19" s="431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3"/>
      <c r="AX19" s="428" t="s">
        <v>96</v>
      </c>
      <c r="AY19" s="429"/>
      <c r="AZ19" s="429"/>
      <c r="BA19" s="429"/>
      <c r="BB19" s="429"/>
      <c r="BC19" s="430"/>
      <c r="BD19" s="428" t="s">
        <v>101</v>
      </c>
      <c r="BE19" s="429"/>
      <c r="BF19" s="429"/>
      <c r="BG19" s="429"/>
      <c r="BH19" s="429"/>
      <c r="BI19" s="430"/>
      <c r="BJ19" s="428" t="s">
        <v>201</v>
      </c>
      <c r="BK19" s="429"/>
      <c r="BL19" s="429"/>
      <c r="BM19" s="429"/>
      <c r="BN19" s="429"/>
      <c r="BO19" s="430"/>
      <c r="BP19" s="410" t="s">
        <v>200</v>
      </c>
      <c r="BQ19" s="411"/>
      <c r="BR19" s="411"/>
      <c r="BS19" s="411"/>
      <c r="BT19" s="411"/>
      <c r="BU19" s="411"/>
      <c r="BV19" s="411"/>
      <c r="BW19" s="411"/>
      <c r="BX19" s="412"/>
      <c r="BY19" s="450"/>
      <c r="BZ19" s="451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2"/>
      <c r="CN19" s="453"/>
      <c r="CO19" s="454"/>
      <c r="CP19" s="454"/>
      <c r="CQ19" s="454"/>
      <c r="CR19" s="454"/>
      <c r="CS19" s="454"/>
      <c r="CT19" s="454"/>
      <c r="CU19" s="454"/>
      <c r="CV19" s="454"/>
      <c r="CW19" s="454"/>
      <c r="CX19" s="454"/>
      <c r="CY19" s="454"/>
      <c r="CZ19" s="454"/>
      <c r="DA19" s="454"/>
      <c r="DB19" s="454"/>
      <c r="DC19" s="455"/>
      <c r="DD19" s="453"/>
      <c r="DE19" s="454"/>
      <c r="DF19" s="454"/>
      <c r="DG19" s="454"/>
      <c r="DH19" s="454"/>
      <c r="DI19" s="454"/>
      <c r="DJ19" s="454"/>
      <c r="DK19" s="454"/>
      <c r="DL19" s="454"/>
      <c r="DM19" s="454"/>
      <c r="DN19" s="454"/>
      <c r="DO19" s="454"/>
      <c r="DP19" s="454"/>
      <c r="DQ19" s="454"/>
      <c r="DR19" s="454"/>
      <c r="DS19" s="455"/>
    </row>
    <row r="20" spans="1:123" x14ac:dyDescent="0.2">
      <c r="A20" s="431">
        <v>2</v>
      </c>
      <c r="B20" s="432"/>
      <c r="C20" s="432" t="s">
        <v>88</v>
      </c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3"/>
      <c r="R20" s="434"/>
      <c r="S20" s="435"/>
      <c r="T20" s="435"/>
      <c r="U20" s="435"/>
      <c r="V20" s="436"/>
      <c r="W20" s="434"/>
      <c r="X20" s="435"/>
      <c r="Y20" s="435"/>
      <c r="Z20" s="435"/>
      <c r="AA20" s="436"/>
      <c r="AB20" s="434"/>
      <c r="AC20" s="435"/>
      <c r="AD20" s="435"/>
      <c r="AE20" s="435"/>
      <c r="AF20" s="436"/>
      <c r="AG20" s="431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3"/>
      <c r="AX20" s="428" t="s">
        <v>96</v>
      </c>
      <c r="AY20" s="429"/>
      <c r="AZ20" s="429"/>
      <c r="BA20" s="429"/>
      <c r="BB20" s="429"/>
      <c r="BC20" s="430"/>
      <c r="BD20" s="428" t="s">
        <v>101</v>
      </c>
      <c r="BE20" s="429"/>
      <c r="BF20" s="429"/>
      <c r="BG20" s="429"/>
      <c r="BH20" s="429"/>
      <c r="BI20" s="430"/>
      <c r="BJ20" s="428" t="s">
        <v>201</v>
      </c>
      <c r="BK20" s="429"/>
      <c r="BL20" s="429"/>
      <c r="BM20" s="429"/>
      <c r="BN20" s="429"/>
      <c r="BO20" s="430"/>
      <c r="BP20" s="410" t="s">
        <v>89</v>
      </c>
      <c r="BQ20" s="411"/>
      <c r="BR20" s="411"/>
      <c r="BS20" s="411"/>
      <c r="BT20" s="411"/>
      <c r="BU20" s="411"/>
      <c r="BV20" s="411"/>
      <c r="BW20" s="411"/>
      <c r="BX20" s="412"/>
      <c r="BY20" s="450"/>
      <c r="BZ20" s="451"/>
      <c r="CA20" s="451"/>
      <c r="CB20" s="451"/>
      <c r="CC20" s="451"/>
      <c r="CD20" s="451"/>
      <c r="CE20" s="451"/>
      <c r="CF20" s="451"/>
      <c r="CG20" s="451"/>
      <c r="CH20" s="451"/>
      <c r="CI20" s="451"/>
      <c r="CJ20" s="451"/>
      <c r="CK20" s="451"/>
      <c r="CL20" s="451"/>
      <c r="CM20" s="452"/>
      <c r="CN20" s="453"/>
      <c r="CO20" s="454"/>
      <c r="CP20" s="454"/>
      <c r="CQ20" s="454"/>
      <c r="CR20" s="454"/>
      <c r="CS20" s="454"/>
      <c r="CT20" s="454"/>
      <c r="CU20" s="454"/>
      <c r="CV20" s="454"/>
      <c r="CW20" s="454"/>
      <c r="CX20" s="454"/>
      <c r="CY20" s="454"/>
      <c r="CZ20" s="454"/>
      <c r="DA20" s="454"/>
      <c r="DB20" s="454"/>
      <c r="DC20" s="455"/>
      <c r="DD20" s="453"/>
      <c r="DE20" s="454"/>
      <c r="DF20" s="454"/>
      <c r="DG20" s="454"/>
      <c r="DH20" s="454"/>
      <c r="DI20" s="454"/>
      <c r="DJ20" s="454"/>
      <c r="DK20" s="454"/>
      <c r="DL20" s="454"/>
      <c r="DM20" s="454"/>
      <c r="DN20" s="454"/>
      <c r="DO20" s="454"/>
      <c r="DP20" s="454"/>
      <c r="DQ20" s="454"/>
      <c r="DR20" s="454"/>
      <c r="DS20" s="455"/>
    </row>
    <row r="21" spans="1:123" x14ac:dyDescent="0.2">
      <c r="A21" s="431">
        <v>3</v>
      </c>
      <c r="B21" s="432"/>
      <c r="C21" s="432" t="s">
        <v>88</v>
      </c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3"/>
      <c r="R21" s="434"/>
      <c r="S21" s="435"/>
      <c r="T21" s="435"/>
      <c r="U21" s="435"/>
      <c r="V21" s="436"/>
      <c r="W21" s="434"/>
      <c r="X21" s="435"/>
      <c r="Y21" s="435"/>
      <c r="Z21" s="435"/>
      <c r="AA21" s="436"/>
      <c r="AB21" s="434"/>
      <c r="AC21" s="435"/>
      <c r="AD21" s="435"/>
      <c r="AE21" s="435"/>
      <c r="AF21" s="436"/>
      <c r="AG21" s="431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3"/>
      <c r="AX21" s="428" t="s">
        <v>169</v>
      </c>
      <c r="AY21" s="429"/>
      <c r="AZ21" s="429"/>
      <c r="BA21" s="429"/>
      <c r="BB21" s="429"/>
      <c r="BC21" s="430"/>
      <c r="BD21" s="428" t="s">
        <v>92</v>
      </c>
      <c r="BE21" s="429"/>
      <c r="BF21" s="429"/>
      <c r="BG21" s="429"/>
      <c r="BH21" s="429"/>
      <c r="BI21" s="430"/>
      <c r="BJ21" s="428" t="s">
        <v>202</v>
      </c>
      <c r="BK21" s="429"/>
      <c r="BL21" s="429"/>
      <c r="BM21" s="429"/>
      <c r="BN21" s="429"/>
      <c r="BO21" s="430"/>
      <c r="BP21" s="410" t="s">
        <v>89</v>
      </c>
      <c r="BQ21" s="411"/>
      <c r="BR21" s="411"/>
      <c r="BS21" s="411"/>
      <c r="BT21" s="411"/>
      <c r="BU21" s="411"/>
      <c r="BV21" s="411"/>
      <c r="BW21" s="411"/>
      <c r="BX21" s="412"/>
      <c r="BY21" s="416"/>
      <c r="BZ21" s="417"/>
      <c r="CA21" s="417"/>
      <c r="CB21" s="417"/>
      <c r="CC21" s="417"/>
      <c r="CD21" s="417"/>
      <c r="CE21" s="417"/>
      <c r="CF21" s="417"/>
      <c r="CG21" s="417"/>
      <c r="CH21" s="417"/>
      <c r="CI21" s="417"/>
      <c r="CJ21" s="417"/>
      <c r="CK21" s="417"/>
      <c r="CL21" s="417"/>
      <c r="CM21" s="418"/>
      <c r="CN21" s="386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  <c r="CY21" s="387"/>
      <c r="CZ21" s="387"/>
      <c r="DA21" s="387"/>
      <c r="DB21" s="387"/>
      <c r="DC21" s="388"/>
      <c r="DD21" s="386"/>
      <c r="DE21" s="387"/>
      <c r="DF21" s="387"/>
      <c r="DG21" s="387"/>
      <c r="DH21" s="387"/>
      <c r="DI21" s="387"/>
      <c r="DJ21" s="387"/>
      <c r="DK21" s="387"/>
      <c r="DL21" s="387"/>
      <c r="DM21" s="387"/>
      <c r="DN21" s="387"/>
      <c r="DO21" s="387"/>
      <c r="DP21" s="387"/>
      <c r="DQ21" s="387"/>
      <c r="DR21" s="387"/>
      <c r="DS21" s="388"/>
    </row>
    <row r="22" spans="1:123" ht="11.25" customHeight="1" x14ac:dyDescent="0.2">
      <c r="A22" s="47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8"/>
      <c r="AG22" s="4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8"/>
      <c r="BY22" s="438" t="s">
        <v>186</v>
      </c>
      <c r="BZ22" s="439"/>
      <c r="CA22" s="439"/>
      <c r="CB22" s="439"/>
      <c r="CC22" s="439"/>
      <c r="CD22" s="439"/>
      <c r="CE22" s="439"/>
      <c r="CF22" s="439"/>
      <c r="CG22" s="439"/>
      <c r="CH22" s="439"/>
      <c r="CI22" s="439"/>
      <c r="CJ22" s="439"/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39"/>
      <c r="CZ22" s="439"/>
      <c r="DA22" s="439"/>
      <c r="DB22" s="439"/>
      <c r="DC22" s="439"/>
      <c r="DD22" s="439"/>
      <c r="DE22" s="439"/>
      <c r="DF22" s="439"/>
      <c r="DG22" s="439"/>
      <c r="DH22" s="439"/>
      <c r="DI22" s="439"/>
      <c r="DJ22" s="439"/>
      <c r="DK22" s="439"/>
      <c r="DL22" s="439"/>
      <c r="DM22" s="439"/>
      <c r="DN22" s="439"/>
      <c r="DO22" s="439"/>
      <c r="DP22" s="439"/>
      <c r="DQ22" s="439"/>
      <c r="DR22" s="439"/>
      <c r="DS22" s="440"/>
    </row>
    <row r="23" spans="1:123" ht="11.25" customHeight="1" x14ac:dyDescent="0.2">
      <c r="A23" s="49"/>
      <c r="B23" s="444" t="s">
        <v>45</v>
      </c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50"/>
      <c r="AG23" s="49"/>
      <c r="AH23" s="446" t="s">
        <v>187</v>
      </c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  <c r="BD23" s="446"/>
      <c r="BE23" s="446"/>
      <c r="BF23" s="446"/>
      <c r="BG23" s="446"/>
      <c r="BH23" s="446"/>
      <c r="BI23" s="446"/>
      <c r="BJ23" s="446"/>
      <c r="BK23" s="446"/>
      <c r="BL23" s="446"/>
      <c r="BM23" s="446"/>
      <c r="BN23" s="446"/>
      <c r="BO23" s="446"/>
      <c r="BP23" s="446"/>
      <c r="BQ23" s="446"/>
      <c r="BR23" s="446"/>
      <c r="BS23" s="446"/>
      <c r="BT23" s="446"/>
      <c r="BU23" s="446"/>
      <c r="BV23" s="446"/>
      <c r="BW23" s="446"/>
      <c r="BX23" s="50"/>
      <c r="BY23" s="441"/>
      <c r="BZ23" s="442"/>
      <c r="CA23" s="442"/>
      <c r="CB23" s="442"/>
      <c r="CC23" s="442"/>
      <c r="CD23" s="442"/>
      <c r="CE23" s="442"/>
      <c r="CF23" s="442"/>
      <c r="CG23" s="442"/>
      <c r="CH23" s="442"/>
      <c r="CI23" s="442"/>
      <c r="CJ23" s="442"/>
      <c r="CK23" s="442"/>
      <c r="CL23" s="442"/>
      <c r="CM23" s="442"/>
      <c r="CN23" s="442"/>
      <c r="CO23" s="442"/>
      <c r="CP23" s="442"/>
      <c r="CQ23" s="442"/>
      <c r="CR23" s="442"/>
      <c r="CS23" s="442"/>
      <c r="CT23" s="442"/>
      <c r="CU23" s="442"/>
      <c r="CV23" s="442"/>
      <c r="CW23" s="442"/>
      <c r="CX23" s="442"/>
      <c r="CY23" s="442"/>
      <c r="CZ23" s="442"/>
      <c r="DA23" s="442"/>
      <c r="DB23" s="442"/>
      <c r="DC23" s="442"/>
      <c r="DD23" s="442"/>
      <c r="DE23" s="442"/>
      <c r="DF23" s="442"/>
      <c r="DG23" s="442"/>
      <c r="DH23" s="442"/>
      <c r="DI23" s="442"/>
      <c r="DJ23" s="442"/>
      <c r="DK23" s="442"/>
      <c r="DL23" s="442"/>
      <c r="DM23" s="442"/>
      <c r="DN23" s="442"/>
      <c r="DO23" s="442"/>
      <c r="DP23" s="442"/>
      <c r="DQ23" s="442"/>
      <c r="DR23" s="442"/>
      <c r="DS23" s="443"/>
    </row>
    <row r="24" spans="1:123" x14ac:dyDescent="0.2">
      <c r="A24" s="49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50"/>
      <c r="AG24" s="49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7"/>
      <c r="BA24" s="447"/>
      <c r="BB24" s="447"/>
      <c r="BC24" s="447"/>
      <c r="BD24" s="447"/>
      <c r="BE24" s="447"/>
      <c r="BF24" s="447"/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7"/>
      <c r="BR24" s="447"/>
      <c r="BS24" s="447"/>
      <c r="BT24" s="447"/>
      <c r="BU24" s="447"/>
      <c r="BV24" s="447"/>
      <c r="BW24" s="447"/>
      <c r="BX24" s="50"/>
      <c r="BY24" s="441"/>
      <c r="BZ24" s="442"/>
      <c r="CA24" s="442"/>
      <c r="CB24" s="442"/>
      <c r="CC24" s="442"/>
      <c r="CD24" s="442"/>
      <c r="CE24" s="442"/>
      <c r="CF24" s="442"/>
      <c r="CG24" s="442"/>
      <c r="CH24" s="442"/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2"/>
      <c r="CW24" s="442"/>
      <c r="CX24" s="442"/>
      <c r="CY24" s="442"/>
      <c r="CZ24" s="442"/>
      <c r="DA24" s="442"/>
      <c r="DB24" s="442"/>
      <c r="DC24" s="442"/>
      <c r="DD24" s="442"/>
      <c r="DE24" s="442"/>
      <c r="DF24" s="442"/>
      <c r="DG24" s="442"/>
      <c r="DH24" s="442"/>
      <c r="DI24" s="442"/>
      <c r="DJ24" s="442"/>
      <c r="DK24" s="442"/>
      <c r="DL24" s="442"/>
      <c r="DM24" s="442"/>
      <c r="DN24" s="442"/>
      <c r="DO24" s="442"/>
      <c r="DP24" s="442"/>
      <c r="DQ24" s="442"/>
      <c r="DR24" s="442"/>
      <c r="DS24" s="443"/>
    </row>
    <row r="25" spans="1:123" x14ac:dyDescent="0.2">
      <c r="A25" s="49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50"/>
      <c r="AG25" s="49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447"/>
      <c r="BB25" s="447"/>
      <c r="BC25" s="447"/>
      <c r="BD25" s="447"/>
      <c r="BE25" s="447"/>
      <c r="BF25" s="447"/>
      <c r="BG25" s="447"/>
      <c r="BH25" s="447"/>
      <c r="BI25" s="447"/>
      <c r="BJ25" s="447"/>
      <c r="BK25" s="447"/>
      <c r="BL25" s="447"/>
      <c r="BM25" s="447"/>
      <c r="BN25" s="447"/>
      <c r="BO25" s="447"/>
      <c r="BP25" s="447"/>
      <c r="BQ25" s="447"/>
      <c r="BR25" s="447"/>
      <c r="BS25" s="447"/>
      <c r="BT25" s="447"/>
      <c r="BU25" s="447"/>
      <c r="BV25" s="447"/>
      <c r="BW25" s="447"/>
      <c r="BX25" s="50"/>
      <c r="BY25" s="49"/>
      <c r="CB25" s="43" t="s">
        <v>188</v>
      </c>
      <c r="CI25" s="44" t="s">
        <v>189</v>
      </c>
      <c r="CJ25" s="448"/>
      <c r="CK25" s="448"/>
      <c r="CL25" s="43" t="s">
        <v>190</v>
      </c>
      <c r="CN25" s="449"/>
      <c r="CO25" s="449"/>
      <c r="CP25" s="449"/>
      <c r="CQ25" s="449"/>
      <c r="CR25" s="449"/>
      <c r="CS25" s="449"/>
      <c r="CT25" s="449"/>
      <c r="CU25" s="449"/>
      <c r="CV25" s="449"/>
      <c r="CW25" s="449"/>
      <c r="CX25" s="456">
        <v>20</v>
      </c>
      <c r="CY25" s="456"/>
      <c r="CZ25" s="457"/>
      <c r="DA25" s="457"/>
      <c r="DB25" s="43" t="s">
        <v>191</v>
      </c>
      <c r="DF25" s="448"/>
      <c r="DG25" s="448"/>
      <c r="DH25" s="448"/>
      <c r="DI25" s="448"/>
      <c r="DJ25" s="448"/>
      <c r="DK25" s="448"/>
      <c r="DL25" s="448"/>
      <c r="DM25" s="448"/>
      <c r="DN25" s="448"/>
      <c r="DO25" s="448"/>
      <c r="DP25" s="448"/>
      <c r="DS25" s="50"/>
    </row>
    <row r="26" spans="1:123" ht="3.95" customHeight="1" x14ac:dyDescent="0.2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3"/>
      <c r="AG26" s="51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3"/>
      <c r="BY26" s="51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3"/>
    </row>
    <row r="27" spans="1:123" x14ac:dyDescent="0.2">
      <c r="A27" s="47"/>
      <c r="B27" s="437" t="s">
        <v>199</v>
      </c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54"/>
      <c r="Q27" s="54"/>
      <c r="R27" s="437" t="s">
        <v>93</v>
      </c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8"/>
      <c r="AG27" s="4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54"/>
      <c r="BC27" s="54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8"/>
      <c r="BY27" s="49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/>
      <c r="CY27" s="437"/>
      <c r="CZ27" s="437"/>
      <c r="DA27" s="437"/>
      <c r="DB27" s="437"/>
      <c r="DC27" s="437"/>
      <c r="DD27" s="437"/>
      <c r="DE27" s="437"/>
      <c r="DF27" s="437"/>
      <c r="DG27" s="437"/>
      <c r="DH27" s="437"/>
      <c r="DI27" s="437"/>
      <c r="DJ27" s="437"/>
      <c r="DK27" s="437"/>
      <c r="DL27" s="437"/>
      <c r="DM27" s="437"/>
      <c r="DN27" s="437"/>
      <c r="DO27" s="437"/>
      <c r="DP27" s="437"/>
      <c r="DQ27" s="437"/>
      <c r="DR27" s="437"/>
      <c r="DS27" s="48"/>
    </row>
    <row r="28" spans="1:123" s="46" customFormat="1" ht="8.25" x14ac:dyDescent="0.15">
      <c r="A28" s="55"/>
      <c r="B28" s="382" t="s">
        <v>192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R28" s="382" t="s">
        <v>193</v>
      </c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56"/>
      <c r="AG28" s="55"/>
      <c r="AH28" s="382" t="s">
        <v>192</v>
      </c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D28" s="382" t="s">
        <v>193</v>
      </c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56"/>
      <c r="BY28" s="55"/>
      <c r="BZ28" s="382" t="s">
        <v>194</v>
      </c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Y28" s="382" t="s">
        <v>193</v>
      </c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56"/>
    </row>
    <row r="29" spans="1:123" x14ac:dyDescent="0.2">
      <c r="A29" s="49"/>
      <c r="B29" s="458">
        <v>43826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50"/>
      <c r="AG29" s="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BJ29" s="449"/>
      <c r="BK29" s="449"/>
      <c r="BL29" s="449"/>
      <c r="BM29" s="449"/>
      <c r="BN29" s="449"/>
      <c r="BO29" s="449"/>
      <c r="BP29" s="449"/>
      <c r="BQ29" s="449"/>
      <c r="BR29" s="449"/>
      <c r="BS29" s="449"/>
      <c r="BT29" s="449"/>
      <c r="BU29" s="449"/>
      <c r="BV29" s="449"/>
      <c r="BW29" s="449"/>
      <c r="BX29" s="50"/>
      <c r="BY29" s="49"/>
      <c r="BZ29" s="449"/>
      <c r="CA29" s="449"/>
      <c r="CB29" s="449"/>
      <c r="CC29" s="449"/>
      <c r="CD29" s="449"/>
      <c r="CE29" s="449"/>
      <c r="CF29" s="449"/>
      <c r="CG29" s="449"/>
      <c r="CH29" s="449"/>
      <c r="CI29" s="449"/>
      <c r="CJ29" s="449"/>
      <c r="CK29" s="449"/>
      <c r="CL29" s="449"/>
      <c r="CM29" s="449"/>
      <c r="DE29" s="449"/>
      <c r="DF29" s="449"/>
      <c r="DG29" s="449"/>
      <c r="DH29" s="449"/>
      <c r="DI29" s="449"/>
      <c r="DJ29" s="449"/>
      <c r="DK29" s="449"/>
      <c r="DL29" s="449"/>
      <c r="DM29" s="449"/>
      <c r="DN29" s="449"/>
      <c r="DO29" s="449"/>
      <c r="DP29" s="449"/>
      <c r="DQ29" s="449"/>
      <c r="DR29" s="449"/>
      <c r="DS29" s="50"/>
    </row>
    <row r="30" spans="1:123" s="46" customFormat="1" ht="8.25" x14ac:dyDescent="0.15">
      <c r="A30" s="55"/>
      <c r="B30" s="382" t="s">
        <v>61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R30" s="459" t="s">
        <v>24</v>
      </c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56"/>
      <c r="AG30" s="55"/>
      <c r="AH30" s="382" t="s">
        <v>61</v>
      </c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BJ30" s="459" t="s">
        <v>24</v>
      </c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56"/>
      <c r="BY30" s="55"/>
      <c r="BZ30" s="382" t="s">
        <v>61</v>
      </c>
      <c r="CA30" s="382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382"/>
      <c r="DE30" s="459" t="s">
        <v>24</v>
      </c>
      <c r="DF30" s="382"/>
      <c r="DG30" s="382"/>
      <c r="DH30" s="382"/>
      <c r="DI30" s="382"/>
      <c r="DJ30" s="382"/>
      <c r="DK30" s="382"/>
      <c r="DL30" s="382"/>
      <c r="DM30" s="382"/>
      <c r="DN30" s="382"/>
      <c r="DO30" s="382"/>
      <c r="DP30" s="382"/>
      <c r="DQ30" s="382"/>
      <c r="DR30" s="382"/>
      <c r="DS30" s="56"/>
    </row>
    <row r="31" spans="1:123" s="46" customFormat="1" ht="3.95" customHeight="1" x14ac:dyDescent="0.15">
      <c r="A31" s="55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6"/>
      <c r="AG31" s="55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6"/>
      <c r="BY31" s="55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6"/>
    </row>
    <row r="32" spans="1:123" x14ac:dyDescent="0.2">
      <c r="A32" s="49"/>
      <c r="AE32" s="44" t="s">
        <v>71</v>
      </c>
      <c r="AF32" s="50"/>
      <c r="AG32" s="49"/>
      <c r="BW32" s="44" t="s">
        <v>72</v>
      </c>
      <c r="BX32" s="50"/>
      <c r="BY32" s="49"/>
      <c r="BZ32" s="449"/>
      <c r="CA32" s="449"/>
      <c r="CB32" s="449"/>
      <c r="CC32" s="449"/>
      <c r="CD32" s="449"/>
      <c r="CE32" s="449"/>
      <c r="CF32" s="449"/>
      <c r="CG32" s="449"/>
      <c r="CH32" s="449"/>
      <c r="CI32" s="449"/>
      <c r="CJ32" s="449"/>
      <c r="CK32" s="449"/>
      <c r="CL32" s="449"/>
      <c r="CM32" s="449"/>
      <c r="CN32" s="449"/>
      <c r="CO32" s="449"/>
      <c r="CP32" s="449"/>
      <c r="CQ32" s="449"/>
      <c r="CR32" s="449"/>
      <c r="CS32" s="449"/>
      <c r="CU32" s="449"/>
      <c r="CV32" s="449"/>
      <c r="CW32" s="449"/>
      <c r="CX32" s="449"/>
      <c r="CY32" s="449"/>
      <c r="CZ32" s="449"/>
      <c r="DA32" s="449"/>
      <c r="DB32" s="449"/>
      <c r="DC32" s="449"/>
      <c r="DD32" s="449"/>
      <c r="DE32" s="449"/>
      <c r="DF32" s="449"/>
      <c r="DG32" s="449"/>
      <c r="DH32" s="449"/>
      <c r="DJ32" s="449"/>
      <c r="DK32" s="449"/>
      <c r="DL32" s="449"/>
      <c r="DM32" s="449"/>
      <c r="DN32" s="449"/>
      <c r="DO32" s="449"/>
      <c r="DP32" s="449"/>
      <c r="DQ32" s="449"/>
      <c r="DR32" s="449"/>
      <c r="DS32" s="50"/>
    </row>
    <row r="33" spans="1:123" s="46" customFormat="1" ht="8.25" x14ac:dyDescent="0.15">
      <c r="A33" s="55"/>
      <c r="AF33" s="56"/>
      <c r="AG33" s="55"/>
      <c r="BX33" s="56"/>
      <c r="BY33" s="55"/>
      <c r="BZ33" s="459" t="s">
        <v>195</v>
      </c>
      <c r="CA33" s="459"/>
      <c r="CB33" s="459"/>
      <c r="CC33" s="459"/>
      <c r="CD33" s="459"/>
      <c r="CE33" s="459"/>
      <c r="CF33" s="459"/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9"/>
      <c r="CR33" s="459"/>
      <c r="CS33" s="459"/>
      <c r="CU33" s="459" t="s">
        <v>193</v>
      </c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J33" s="459" t="s">
        <v>24</v>
      </c>
      <c r="DK33" s="382"/>
      <c r="DL33" s="382"/>
      <c r="DM33" s="382"/>
      <c r="DN33" s="382"/>
      <c r="DO33" s="382"/>
      <c r="DP33" s="382"/>
      <c r="DQ33" s="382"/>
      <c r="DR33" s="382"/>
      <c r="DS33" s="56"/>
    </row>
    <row r="34" spans="1:123" ht="3.95" customHeight="1" x14ac:dyDescent="0.2">
      <c r="A34" s="49"/>
      <c r="AF34" s="50"/>
      <c r="AG34" s="49"/>
      <c r="BX34" s="50"/>
      <c r="BY34" s="49"/>
      <c r="DS34" s="50"/>
    </row>
    <row r="35" spans="1:123" x14ac:dyDescent="0.2">
      <c r="A35" s="49"/>
      <c r="AF35" s="50"/>
      <c r="AG35" s="49"/>
      <c r="BX35" s="50"/>
      <c r="BY35" s="49"/>
      <c r="DR35" s="44" t="s">
        <v>72</v>
      </c>
      <c r="DS35" s="50"/>
    </row>
    <row r="36" spans="1:123" ht="3.95" customHeight="1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3"/>
      <c r="AG36" s="51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3"/>
      <c r="BY36" s="51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3"/>
    </row>
  </sheetData>
  <mergeCells count="133">
    <mergeCell ref="BZ32:CS32"/>
    <mergeCell ref="CU32:DH32"/>
    <mergeCell ref="DJ32:DR32"/>
    <mergeCell ref="BZ33:CS33"/>
    <mergeCell ref="CU33:DH33"/>
    <mergeCell ref="DJ33:DR33"/>
    <mergeCell ref="B30:O30"/>
    <mergeCell ref="R30:AE30"/>
    <mergeCell ref="AH30:AU30"/>
    <mergeCell ref="BJ30:BW30"/>
    <mergeCell ref="BZ30:CM30"/>
    <mergeCell ref="DE30:DR30"/>
    <mergeCell ref="B27:O27"/>
    <mergeCell ref="R27:AE27"/>
    <mergeCell ref="AH27:BA27"/>
    <mergeCell ref="BD27:BW27"/>
    <mergeCell ref="BZ27:CW27"/>
    <mergeCell ref="CY27:DR27"/>
    <mergeCell ref="B29:O29"/>
    <mergeCell ref="R29:AE29"/>
    <mergeCell ref="AH29:AU29"/>
    <mergeCell ref="BJ29:BW29"/>
    <mergeCell ref="BZ29:CM29"/>
    <mergeCell ref="DE29:DR29"/>
    <mergeCell ref="B28:O28"/>
    <mergeCell ref="R28:AE28"/>
    <mergeCell ref="AH28:BA28"/>
    <mergeCell ref="BD28:BW28"/>
    <mergeCell ref="BZ28:CW28"/>
    <mergeCell ref="CY28:DR28"/>
    <mergeCell ref="BP21:BX21"/>
    <mergeCell ref="B22:AE22"/>
    <mergeCell ref="AH22:BW22"/>
    <mergeCell ref="BY22:DS24"/>
    <mergeCell ref="B23:AE25"/>
    <mergeCell ref="AH23:BW25"/>
    <mergeCell ref="CJ25:CK25"/>
    <mergeCell ref="CN25:CW25"/>
    <mergeCell ref="BY18:CM21"/>
    <mergeCell ref="CN18:DC21"/>
    <mergeCell ref="DD18:DS21"/>
    <mergeCell ref="CX25:CY25"/>
    <mergeCell ref="CZ25:DA25"/>
    <mergeCell ref="DF25:DP25"/>
    <mergeCell ref="A21:B21"/>
    <mergeCell ref="C21:Q21"/>
    <mergeCell ref="R21:V21"/>
    <mergeCell ref="W21:AA21"/>
    <mergeCell ref="AB21:AF21"/>
    <mergeCell ref="AG21:AW21"/>
    <mergeCell ref="AX21:BC21"/>
    <mergeCell ref="BD21:BI21"/>
    <mergeCell ref="BJ21:BO21"/>
    <mergeCell ref="BD19:BI19"/>
    <mergeCell ref="BJ19:BO19"/>
    <mergeCell ref="BP19:BX19"/>
    <mergeCell ref="A20:B20"/>
    <mergeCell ref="C20:Q20"/>
    <mergeCell ref="R20:V20"/>
    <mergeCell ref="W20:AA20"/>
    <mergeCell ref="AB20:AF20"/>
    <mergeCell ref="AG20:AW20"/>
    <mergeCell ref="AX20:BC20"/>
    <mergeCell ref="A19:B19"/>
    <mergeCell ref="C19:Q19"/>
    <mergeCell ref="R19:V19"/>
    <mergeCell ref="W19:AA19"/>
    <mergeCell ref="AB19:AF19"/>
    <mergeCell ref="AG19:AW19"/>
    <mergeCell ref="AX19:BC19"/>
    <mergeCell ref="BD20:BI20"/>
    <mergeCell ref="BJ20:BO20"/>
    <mergeCell ref="BP20:BX20"/>
    <mergeCell ref="BP12:BX12"/>
    <mergeCell ref="R17:AF17"/>
    <mergeCell ref="AG17:AW17"/>
    <mergeCell ref="AX17:BX17"/>
    <mergeCell ref="A18:AW18"/>
    <mergeCell ref="AX18:BO18"/>
    <mergeCell ref="BP18:BX18"/>
    <mergeCell ref="DD14:DS15"/>
    <mergeCell ref="A15:Q16"/>
    <mergeCell ref="R15:AF16"/>
    <mergeCell ref="AG15:AW16"/>
    <mergeCell ref="AX15:BX15"/>
    <mergeCell ref="AX16:BX16"/>
    <mergeCell ref="BY16:CM17"/>
    <mergeCell ref="CN16:DC17"/>
    <mergeCell ref="DD16:DS17"/>
    <mergeCell ref="A17:Q17"/>
    <mergeCell ref="A14:Q14"/>
    <mergeCell ref="R14:AF14"/>
    <mergeCell ref="AG14:AW14"/>
    <mergeCell ref="AX14:BX14"/>
    <mergeCell ref="BY14:CM15"/>
    <mergeCell ref="CN14:DC15"/>
    <mergeCell ref="A10:Q10"/>
    <mergeCell ref="R10:AF10"/>
    <mergeCell ref="AG10:AW10"/>
    <mergeCell ref="AX10:BX11"/>
    <mergeCell ref="BY10:CM11"/>
    <mergeCell ref="CN10:DC11"/>
    <mergeCell ref="DD10:DS11"/>
    <mergeCell ref="BY12:CM13"/>
    <mergeCell ref="CN12:DC13"/>
    <mergeCell ref="DD12:DS13"/>
    <mergeCell ref="A11:Q11"/>
    <mergeCell ref="R11:AF11"/>
    <mergeCell ref="AG11:AW11"/>
    <mergeCell ref="A12:Q12"/>
    <mergeCell ref="R12:AF12"/>
    <mergeCell ref="AG12:AW12"/>
    <mergeCell ref="A13:Q13"/>
    <mergeCell ref="R13:V13"/>
    <mergeCell ref="W13:AA13"/>
    <mergeCell ref="AB13:AF13"/>
    <mergeCell ref="AG13:AW13"/>
    <mergeCell ref="AX13:BX13"/>
    <mergeCell ref="AX12:BF12"/>
    <mergeCell ref="BG12:BO12"/>
    <mergeCell ref="A4:DS4"/>
    <mergeCell ref="AG5:CM5"/>
    <mergeCell ref="AG6:CM6"/>
    <mergeCell ref="A8:Q9"/>
    <mergeCell ref="R8:V9"/>
    <mergeCell ref="W8:AA9"/>
    <mergeCell ref="AB8:AF9"/>
    <mergeCell ref="AG8:AW9"/>
    <mergeCell ref="AX8:BX8"/>
    <mergeCell ref="BY8:CM9"/>
    <mergeCell ref="CN8:DC9"/>
    <mergeCell ref="DD8:DS9"/>
    <mergeCell ref="AX9:BX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Реестр судей НСАР</vt:lpstr>
      <vt:lpstr>Шаблон Уч. карты</vt:lpstr>
      <vt:lpstr>Шаблон уч. карты 2017</vt:lpstr>
      <vt:lpstr>Шаблон Представления</vt:lpstr>
      <vt:lpstr>Шаблон Ходатайство</vt:lpstr>
      <vt:lpstr>Представление Гун1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Lebonsh</dc:creator>
  <cp:lastModifiedBy>nsar</cp:lastModifiedBy>
  <cp:lastPrinted>2020-02-19T13:18:56Z</cp:lastPrinted>
  <dcterms:created xsi:type="dcterms:W3CDTF">2016-10-17T12:56:38Z</dcterms:created>
  <dcterms:modified xsi:type="dcterms:W3CDTF">2023-01-25T11:32:17Z</dcterms:modified>
</cp:coreProperties>
</file>